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503YUU-PC\Desktop\"/>
    </mc:Choice>
  </mc:AlternateContent>
  <xr:revisionPtr revIDLastSave="0" documentId="8_{5EDFB7D4-F20B-41B8-BDCB-14A6844A311E}" xr6:coauthVersionLast="33" xr6:coauthVersionMax="33" xr10:uidLastSave="{00000000-0000-0000-0000-000000000000}"/>
  <bookViews>
    <workbookView xWindow="0" yWindow="0" windowWidth="23040" windowHeight="9060" xr2:uid="{1304D37E-CBFE-40BB-AD2C-54408AAF68BF}"/>
  </bookViews>
  <sheets>
    <sheet name="基本情報の表計算仕様" sheetId="6" r:id="rId1"/>
    <sheet name="チャレンジテスト１回目　問10a" sheetId="1" r:id="rId2"/>
    <sheet name="チャレンジテスト１回目　問10b" sheetId="3" r:id="rId3"/>
    <sheet name="チャレンジテスト１回目　問10c" sheetId="4" r:id="rId4"/>
    <sheet name="チャレンジテスト１回目　問10d" sheetId="5" r:id="rId5"/>
    <sheet name="チャレンジテスト１回目　問10e" sheetId="7" r:id="rId6"/>
    <sheet name="チャレンジテスト１回目　問10f" sheetId="8" r:id="rId7"/>
    <sheet name="チャレンジテスト１回目　問10g" sheetId="9" r:id="rId8"/>
    <sheet name="チャレンジテスト１回目　問10h" sheetId="10" r:id="rId9"/>
    <sheet name="チャレンジテスト１回目　問10i" sheetId="11" r:id="rId10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  <c r="F24" i="6"/>
  <c r="F23" i="6"/>
  <c r="F22" i="6"/>
  <c r="F21" i="6"/>
  <c r="F19" i="6"/>
  <c r="F11" i="6"/>
  <c r="E11" i="6"/>
  <c r="F2" i="6"/>
  <c r="F18" i="6" l="1"/>
  <c r="F20" i="6"/>
  <c r="F17" i="6"/>
  <c r="F16" i="6"/>
  <c r="F15" i="6"/>
  <c r="F14" i="6"/>
  <c r="F13" i="6"/>
  <c r="F12" i="6"/>
  <c r="F10" i="6"/>
  <c r="F9" i="6"/>
  <c r="F8" i="6"/>
  <c r="F7" i="6"/>
  <c r="F6" i="6"/>
  <c r="F5" i="6"/>
  <c r="F4" i="6"/>
  <c r="F3" i="6"/>
</calcChain>
</file>

<file path=xl/sharedStrings.xml><?xml version="1.0" encoding="utf-8"?>
<sst xmlns="http://schemas.openxmlformats.org/spreadsheetml/2006/main" count="357" uniqueCount="246">
  <si>
    <t>AAA</t>
    <phoneticPr fontId="2"/>
  </si>
  <si>
    <t>BBB</t>
    <phoneticPr fontId="2"/>
  </si>
  <si>
    <t>CCC</t>
    <phoneticPr fontId="2"/>
  </si>
  <si>
    <t>DDD</t>
    <phoneticPr fontId="2"/>
  </si>
  <si>
    <t>EEE</t>
    <phoneticPr fontId="2"/>
  </si>
  <si>
    <t>FFF</t>
    <phoneticPr fontId="2"/>
  </si>
  <si>
    <t>GGG</t>
    <phoneticPr fontId="2"/>
  </si>
  <si>
    <t>月</t>
    <rPh sb="0" eb="1">
      <t>ツキ</t>
    </rPh>
    <phoneticPr fontId="2"/>
  </si>
  <si>
    <t>売上数量</t>
    <rPh sb="0" eb="4">
      <t>ウリアゲスウリョウ</t>
    </rPh>
    <phoneticPr fontId="2"/>
  </si>
  <si>
    <t>売上金額</t>
    <rPh sb="0" eb="4">
      <t>ウリアゲキ</t>
    </rPh>
    <phoneticPr fontId="2"/>
  </si>
  <si>
    <t>商品単価</t>
    <rPh sb="0" eb="4">
      <t>ショウヒンタンカ</t>
    </rPh>
    <phoneticPr fontId="2"/>
  </si>
  <si>
    <t>売上高</t>
    <rPh sb="0" eb="3">
      <t>ウリアゲダカ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</si>
  <si>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</si>
  <si>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</si>
  <si>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</si>
  <si>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</si>
  <si>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</si>
  <si>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</si>
  <si>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</si>
  <si>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</si>
  <si>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</si>
  <si>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</si>
  <si>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</si>
  <si>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売上比率</t>
    <rPh sb="0" eb="2">
      <t>ウリアゲ</t>
    </rPh>
    <rPh sb="2" eb="4">
      <t>ヒリツ</t>
    </rPh>
    <phoneticPr fontId="2"/>
  </si>
  <si>
    <t>商品名</t>
    <rPh sb="0" eb="3">
      <t>ショウヒンメイ</t>
    </rPh>
    <phoneticPr fontId="2"/>
  </si>
  <si>
    <t>売上年月日</t>
    <rPh sb="0" eb="2">
      <t>ウリアゲ</t>
    </rPh>
    <rPh sb="2" eb="5">
      <t>ネンガッピ</t>
    </rPh>
    <phoneticPr fontId="2"/>
  </si>
  <si>
    <t>売上月</t>
    <rPh sb="0" eb="2">
      <t>ウリアゲ</t>
    </rPh>
    <rPh sb="2" eb="3">
      <t>ツキ</t>
    </rPh>
    <phoneticPr fontId="2"/>
  </si>
  <si>
    <t>AND</t>
  </si>
  <si>
    <t>OR</t>
  </si>
  <si>
    <t>NOT</t>
  </si>
  <si>
    <t>IF</t>
  </si>
  <si>
    <t>MAX</t>
  </si>
  <si>
    <t>MIN</t>
  </si>
  <si>
    <t>AVERAGE</t>
  </si>
  <si>
    <t>SUM</t>
  </si>
  <si>
    <t>SUMIF</t>
  </si>
  <si>
    <t>COUNTA</t>
  </si>
  <si>
    <t>COUNTIF</t>
  </si>
  <si>
    <t>ROUNDUP</t>
  </si>
  <si>
    <t>ROUNDDOWN</t>
  </si>
  <si>
    <t>ROUND</t>
  </si>
  <si>
    <t>INT</t>
  </si>
  <si>
    <t>INDEX</t>
  </si>
  <si>
    <t>MATCH</t>
  </si>
  <si>
    <t>LOOKUP</t>
  </si>
  <si>
    <t>VLOOKUP</t>
  </si>
  <si>
    <t>HLOOKUP</t>
  </si>
  <si>
    <t>RANK</t>
  </si>
  <si>
    <t>MOD</t>
  </si>
  <si>
    <t>学生番号</t>
    <rPh sb="0" eb="2">
      <t>ガクセイ</t>
    </rPh>
    <rPh sb="2" eb="4">
      <t>バンゴウ</t>
    </rPh>
    <phoneticPr fontId="2"/>
  </si>
  <si>
    <t>英語</t>
    <rPh sb="0" eb="2">
      <t>エイゴ</t>
    </rPh>
    <phoneticPr fontId="2"/>
  </si>
  <si>
    <t>数学</t>
    <rPh sb="0" eb="2">
      <t>スウガク</t>
    </rPh>
    <phoneticPr fontId="2"/>
  </si>
  <si>
    <t>判定</t>
    <rPh sb="0" eb="2">
      <t>ハンテイ</t>
    </rPh>
    <phoneticPr fontId="2"/>
  </si>
  <si>
    <t>A001</t>
    <phoneticPr fontId="2"/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</si>
  <si>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</si>
  <si>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</si>
  <si>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</si>
  <si>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</si>
  <si>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</si>
  <si>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</si>
  <si>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</si>
  <si>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</si>
  <si>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</si>
  <si>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合格</t>
    <rPh sb="0" eb="2">
      <t>ゴウカク</t>
    </rPh>
    <phoneticPr fontId="2"/>
  </si>
  <si>
    <t>不合格</t>
    <rPh sb="0" eb="3">
      <t>フゴウカク</t>
    </rPh>
    <phoneticPr fontId="2"/>
  </si>
  <si>
    <t>映画タイトル</t>
    <rPh sb="0" eb="2">
      <t>エイガ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</si>
  <si>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</si>
  <si>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</si>
  <si>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希望日</t>
    <rPh sb="0" eb="3">
      <t>キボウビ</t>
    </rPh>
    <phoneticPr fontId="2"/>
  </si>
  <si>
    <t>風の谷のナウシカ</t>
  </si>
  <si>
    <t>天空の城ラピュタ</t>
  </si>
  <si>
    <t>となりのトトロ</t>
  </si>
  <si>
    <t>火垂るの墓</t>
  </si>
  <si>
    <t>魔女の宅急便</t>
  </si>
  <si>
    <t>おもひでぽろぽろ</t>
  </si>
  <si>
    <t>紅の豚</t>
  </si>
  <si>
    <t>平成狸合戦ぽんぽこ</t>
  </si>
  <si>
    <t>耳をすませば</t>
  </si>
  <si>
    <t>もののけ姫</t>
  </si>
  <si>
    <t>受験番号</t>
    <rPh sb="0" eb="4">
      <t>ジュケンバンゴウ</t>
    </rPh>
    <phoneticPr fontId="2"/>
  </si>
  <si>
    <t>筆記</t>
    <rPh sb="0" eb="2">
      <t>ヒッキ</t>
    </rPh>
    <phoneticPr fontId="2"/>
  </si>
  <si>
    <t>実技</t>
    <rPh sb="0" eb="2">
      <t>ジツギ</t>
    </rPh>
    <phoneticPr fontId="2"/>
  </si>
  <si>
    <t>コメント</t>
    <phoneticPr fontId="2"/>
  </si>
  <si>
    <t>A００１</t>
    <phoneticPr fontId="2"/>
  </si>
  <si>
    <t>A００２</t>
  </si>
  <si>
    <t>A００３</t>
  </si>
  <si>
    <t>A００４</t>
  </si>
  <si>
    <t>A００５</t>
  </si>
  <si>
    <t>A００６</t>
  </si>
  <si>
    <t>A０５０</t>
  </si>
  <si>
    <t>A０４９</t>
    <phoneticPr fontId="2"/>
  </si>
  <si>
    <t>コメント表</t>
    <rPh sb="4" eb="5">
      <t>ヒョウ</t>
    </rPh>
    <phoneticPr fontId="2"/>
  </si>
  <si>
    <t>合格点</t>
    <rPh sb="0" eb="3">
      <t>ゴウカクテン</t>
    </rPh>
    <phoneticPr fontId="2"/>
  </si>
  <si>
    <t>一から出直しましょう</t>
    <rPh sb="0" eb="1">
      <t>1</t>
    </rPh>
    <rPh sb="3" eb="5">
      <t>デナオ</t>
    </rPh>
    <phoneticPr fontId="2"/>
  </si>
  <si>
    <t>まずは基礎固めから！</t>
    <rPh sb="3" eb="6">
      <t>キソガタ</t>
    </rPh>
    <phoneticPr fontId="2"/>
  </si>
  <si>
    <t>あともう少し！</t>
    <rPh sb="4" eb="5">
      <t>スコ</t>
    </rPh>
    <phoneticPr fontId="2"/>
  </si>
  <si>
    <t>合格圏内です！</t>
    <rPh sb="0" eb="4">
      <t>ゴウカクケンナイ</t>
    </rPh>
    <phoneticPr fontId="2"/>
  </si>
  <si>
    <t>合格間違いなし！</t>
    <rPh sb="0" eb="2">
      <t>ゴウカク</t>
    </rPh>
    <rPh sb="2" eb="4">
      <t>マチガ</t>
    </rPh>
    <phoneticPr fontId="2"/>
  </si>
  <si>
    <t>成績区分</t>
    <rPh sb="0" eb="2">
      <t>セイセキ</t>
    </rPh>
    <rPh sb="2" eb="4">
      <t>クブン</t>
    </rPh>
    <phoneticPr fontId="2"/>
  </si>
  <si>
    <t>人数</t>
    <rPh sb="0" eb="2">
      <t>ニンズウ</t>
    </rPh>
    <phoneticPr fontId="2"/>
  </si>
  <si>
    <t>90点以上</t>
    <rPh sb="2" eb="3">
      <t>テン</t>
    </rPh>
    <rPh sb="3" eb="5">
      <t>イジョウ</t>
    </rPh>
    <phoneticPr fontId="2"/>
  </si>
  <si>
    <t>70点以上90点未満</t>
    <rPh sb="2" eb="3">
      <t>テン</t>
    </rPh>
    <rPh sb="3" eb="5">
      <t>イジョウ</t>
    </rPh>
    <rPh sb="7" eb="10">
      <t>テンミマン</t>
    </rPh>
    <phoneticPr fontId="2"/>
  </si>
  <si>
    <t>70点未満</t>
    <rPh sb="2" eb="5">
      <t>テンミマン</t>
    </rPh>
    <phoneticPr fontId="2"/>
  </si>
  <si>
    <t>氏名</t>
    <rPh sb="0" eb="2">
      <t>シメイ</t>
    </rPh>
    <phoneticPr fontId="2"/>
  </si>
  <si>
    <t>採点結果</t>
    <rPh sb="0" eb="4">
      <t>サイテンケッカ</t>
    </rPh>
    <phoneticPr fontId="2"/>
  </si>
  <si>
    <t>相沢太郎</t>
    <rPh sb="0" eb="2">
      <t>アイザワ</t>
    </rPh>
    <rPh sb="2" eb="4">
      <t>タロウ</t>
    </rPh>
    <phoneticPr fontId="2"/>
  </si>
  <si>
    <t>池田花子</t>
    <rPh sb="0" eb="2">
      <t>イケダ</t>
    </rPh>
    <rPh sb="2" eb="4">
      <t>ハナコ</t>
    </rPh>
    <phoneticPr fontId="2"/>
  </si>
  <si>
    <t>和田恭二</t>
    <rPh sb="0" eb="2">
      <t>ワダ</t>
    </rPh>
    <rPh sb="2" eb="4">
      <t>キョウジ</t>
    </rPh>
    <phoneticPr fontId="2"/>
  </si>
  <si>
    <t>渡辺圭一</t>
    <rPh sb="0" eb="2">
      <t>ワタナベ</t>
    </rPh>
    <rPh sb="2" eb="4">
      <t>ケイイチ</t>
    </rPh>
    <phoneticPr fontId="2"/>
  </si>
  <si>
    <t>池田典子</t>
    <rPh sb="0" eb="2">
      <t>イケダ</t>
    </rPh>
    <rPh sb="2" eb="4">
      <t>ノリコ</t>
    </rPh>
    <phoneticPr fontId="2"/>
  </si>
  <si>
    <t>社員名</t>
    <rPh sb="0" eb="2">
      <t>シャイン</t>
    </rPh>
    <rPh sb="2" eb="3">
      <t>メイ</t>
    </rPh>
    <phoneticPr fontId="2"/>
  </si>
  <si>
    <t>支店コード</t>
    <rPh sb="0" eb="2">
      <t>シテン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</si>
  <si>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</si>
  <si>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</si>
  <si>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安藤　博之</t>
    <rPh sb="0" eb="2">
      <t>アンドウ</t>
    </rPh>
    <rPh sb="3" eb="5">
      <t>ヒロユキ</t>
    </rPh>
    <phoneticPr fontId="2"/>
  </si>
  <si>
    <t>井上　秀樹</t>
    <rPh sb="0" eb="2">
      <t>イノウエ</t>
    </rPh>
    <rPh sb="3" eb="5">
      <t>ヒデキ</t>
    </rPh>
    <phoneticPr fontId="2"/>
  </si>
  <si>
    <t>内山　美子</t>
    <rPh sb="0" eb="2">
      <t>ウチヤマ</t>
    </rPh>
    <rPh sb="3" eb="5">
      <t>ヨシコ</t>
    </rPh>
    <phoneticPr fontId="2"/>
  </si>
  <si>
    <t>榎本　三樹</t>
    <rPh sb="0" eb="2">
      <t>エノモト</t>
    </rPh>
    <rPh sb="3" eb="4">
      <t>サン</t>
    </rPh>
    <rPh sb="4" eb="5">
      <t>キ</t>
    </rPh>
    <phoneticPr fontId="2"/>
  </si>
  <si>
    <t>林　広宣</t>
  </si>
  <si>
    <t>宮澤　修</t>
  </si>
  <si>
    <t>高木　辰夫</t>
  </si>
  <si>
    <t>湊 秀之</t>
  </si>
  <si>
    <t>宮田　利昭</t>
    <rPh sb="0" eb="2">
      <t>ミヤタ</t>
    </rPh>
    <rPh sb="3" eb="4">
      <t>リ</t>
    </rPh>
    <rPh sb="4" eb="5">
      <t>アキラ</t>
    </rPh>
    <phoneticPr fontId="2"/>
  </si>
  <si>
    <t>矢野　敦</t>
    <rPh sb="0" eb="2">
      <t>ヤノ</t>
    </rPh>
    <rPh sb="3" eb="4">
      <t>アツシ</t>
    </rPh>
    <phoneticPr fontId="2"/>
  </si>
  <si>
    <t>田中　尚樹</t>
  </si>
  <si>
    <t>平田　匠悟</t>
    <rPh sb="0" eb="2">
      <t>ヒラタ</t>
    </rPh>
    <rPh sb="3" eb="4">
      <t>タクミ</t>
    </rPh>
    <rPh sb="4" eb="5">
      <t>サト</t>
    </rPh>
    <phoneticPr fontId="2"/>
  </si>
  <si>
    <t>佐々木　一浩</t>
  </si>
  <si>
    <t>新垣　雅利</t>
  </si>
  <si>
    <t>三木　真次</t>
    <rPh sb="0" eb="2">
      <t>ミキ</t>
    </rPh>
    <rPh sb="3" eb="4">
      <t>シン</t>
    </rPh>
    <rPh sb="4" eb="5">
      <t>ツギ</t>
    </rPh>
    <phoneticPr fontId="2"/>
  </si>
  <si>
    <t>岩永　俊之</t>
  </si>
  <si>
    <t>長友　孝之</t>
    <rPh sb="0" eb="2">
      <t>ナガトモ</t>
    </rPh>
    <rPh sb="3" eb="5">
      <t>タカユキ</t>
    </rPh>
    <phoneticPr fontId="2"/>
  </si>
  <si>
    <t xml:space="preserve">竹内 千秋
</t>
  </si>
  <si>
    <t>村木 弘美</t>
  </si>
  <si>
    <t>浅田　百合子</t>
  </si>
  <si>
    <t>中島　拓穂</t>
  </si>
  <si>
    <t>前川　博</t>
  </si>
  <si>
    <t>渋谷 公男</t>
  </si>
  <si>
    <t>小東　哲也　　</t>
  </si>
  <si>
    <t>國廣　幸彦</t>
  </si>
  <si>
    <t>黒岡　伸嘉</t>
  </si>
  <si>
    <t>小嶋　愛子</t>
  </si>
  <si>
    <t>廣瀬　貴也</t>
  </si>
  <si>
    <t>中村　裕美</t>
  </si>
  <si>
    <t>奥野　修二</t>
  </si>
  <si>
    <t>岡崎　正裕</t>
  </si>
  <si>
    <t>山本　圭二</t>
  </si>
  <si>
    <t>二宮　厚</t>
  </si>
  <si>
    <t>中村　美香</t>
  </si>
  <si>
    <t>吉村　次生</t>
  </si>
  <si>
    <t>瀧口 　龍一郎</t>
  </si>
  <si>
    <t>藤田 　浩紀</t>
  </si>
  <si>
    <t>故島  利美</t>
  </si>
  <si>
    <t>堤 好一郎</t>
  </si>
  <si>
    <t>二川　眞一</t>
  </si>
  <si>
    <t>柄本　章太</t>
  </si>
  <si>
    <t>上本野　純子</t>
  </si>
  <si>
    <t>小山 貴美雄</t>
  </si>
  <si>
    <t>宿澤　直正</t>
    <rPh sb="0" eb="2">
      <t>シュクザワ</t>
    </rPh>
    <rPh sb="3" eb="5">
      <t>ナオマサ</t>
    </rPh>
    <phoneticPr fontId="2"/>
  </si>
  <si>
    <t>鈴木　博也</t>
    <rPh sb="0" eb="2">
      <t>スズキ</t>
    </rPh>
    <rPh sb="3" eb="5">
      <t>ヒロヤ</t>
    </rPh>
    <phoneticPr fontId="2"/>
  </si>
  <si>
    <t>篠原　幸三</t>
    <rPh sb="0" eb="2">
      <t>シノハラ</t>
    </rPh>
    <rPh sb="3" eb="5">
      <t>コウゾウ</t>
    </rPh>
    <phoneticPr fontId="2"/>
  </si>
  <si>
    <t>杉野　徹郎</t>
    <rPh sb="0" eb="2">
      <t>スギノ</t>
    </rPh>
    <rPh sb="3" eb="5">
      <t>テツロウ</t>
    </rPh>
    <phoneticPr fontId="2"/>
  </si>
  <si>
    <t>山田　篤彦</t>
    <rPh sb="0" eb="2">
      <t>ヤマダ</t>
    </rPh>
    <rPh sb="3" eb="5">
      <t>アツヒコ</t>
    </rPh>
    <phoneticPr fontId="2"/>
  </si>
  <si>
    <t>支店コード</t>
    <rPh sb="0" eb="5">
      <t>シ</t>
    </rPh>
    <phoneticPr fontId="2"/>
  </si>
  <si>
    <t>支店名</t>
    <rPh sb="0" eb="3">
      <t>シテンメイ</t>
    </rPh>
    <phoneticPr fontId="2"/>
  </si>
  <si>
    <t>東京支店</t>
    <rPh sb="0" eb="4">
      <t>トウキョウシテン</t>
    </rPh>
    <phoneticPr fontId="2"/>
  </si>
  <si>
    <t>大阪支店</t>
    <rPh sb="0" eb="4">
      <t>オオサカシテン</t>
    </rPh>
    <phoneticPr fontId="2"/>
  </si>
  <si>
    <t>福岡支店</t>
    <rPh sb="0" eb="4">
      <t>フクオカシテン</t>
    </rPh>
    <phoneticPr fontId="2"/>
  </si>
  <si>
    <t>月別の社員売上データ</t>
    <rPh sb="0" eb="2">
      <t>ツキベツ</t>
    </rPh>
    <rPh sb="3" eb="5">
      <t>シャイン</t>
    </rPh>
    <rPh sb="5" eb="7">
      <t>ウリアゲ</t>
    </rPh>
    <phoneticPr fontId="2"/>
  </si>
  <si>
    <t>月別の支店売上データ</t>
    <rPh sb="0" eb="2">
      <t>ツキベツ</t>
    </rPh>
    <rPh sb="3" eb="5">
      <t>シテン</t>
    </rPh>
    <rPh sb="5" eb="7">
      <t>ウリアゲ</t>
    </rPh>
    <phoneticPr fontId="2"/>
  </si>
  <si>
    <t>CONCAT</t>
    <phoneticPr fontId="2"/>
  </si>
  <si>
    <t>論理積（論理式１，論理式２，…）</t>
    <rPh sb="4" eb="7">
      <t>ロンリ</t>
    </rPh>
    <rPh sb="9" eb="12">
      <t>ロンリシキ</t>
    </rPh>
    <phoneticPr fontId="3"/>
  </si>
  <si>
    <t>論理和（論理式１，論理式２，…）</t>
    <rPh sb="4" eb="7">
      <t>ロンリシキ</t>
    </rPh>
    <rPh sb="9" eb="12">
      <t>ロン</t>
    </rPh>
    <phoneticPr fontId="3"/>
  </si>
  <si>
    <t>IF(論理式，式１，式２)</t>
    <rPh sb="3" eb="6">
      <t>ロンリシキ</t>
    </rPh>
    <rPh sb="7" eb="8">
      <t>シキ</t>
    </rPh>
    <rPh sb="10" eb="11">
      <t>シキ</t>
    </rPh>
    <phoneticPr fontId="3"/>
  </si>
  <si>
    <t>最大（セル範囲）</t>
    <rPh sb="5" eb="7">
      <t>ハンイ</t>
    </rPh>
    <phoneticPr fontId="3"/>
  </si>
  <si>
    <t>最小（セル範囲）</t>
    <phoneticPr fontId="3"/>
  </si>
  <si>
    <t>合計（セル範囲）</t>
    <rPh sb="5" eb="7">
      <t>ハ</t>
    </rPh>
    <phoneticPr fontId="3"/>
  </si>
  <si>
    <t>平均（セル範囲）</t>
    <phoneticPr fontId="3"/>
  </si>
  <si>
    <t>個数（セル範囲）</t>
    <phoneticPr fontId="3"/>
  </si>
  <si>
    <t>条件付個数（セル範囲,検索条件の記述）</t>
    <rPh sb="8" eb="10">
      <t>ハ</t>
    </rPh>
    <rPh sb="11" eb="15">
      <t>ケンサクジョウケン</t>
    </rPh>
    <rPh sb="16" eb="18">
      <t>キジュツ</t>
    </rPh>
    <phoneticPr fontId="3"/>
  </si>
  <si>
    <t>切上げ（算術式,桁位置）</t>
    <rPh sb="4" eb="7">
      <t>サンジュツシキ</t>
    </rPh>
    <rPh sb="8" eb="11">
      <t>ケタイチ</t>
    </rPh>
    <phoneticPr fontId="3"/>
  </si>
  <si>
    <t>四捨五入（算術式,桁位置）</t>
    <phoneticPr fontId="3"/>
  </si>
  <si>
    <t>切捨て（算術式,桁位置）</t>
    <phoneticPr fontId="3"/>
  </si>
  <si>
    <t>整数部（算術式）</t>
    <rPh sb="4" eb="6">
      <t>サンジュツ</t>
    </rPh>
    <rPh sb="6" eb="7">
      <t>シキ</t>
    </rPh>
    <phoneticPr fontId="3"/>
  </si>
  <si>
    <t>表引き（セル範囲,行の位置,列の位置）</t>
    <rPh sb="6" eb="8">
      <t>ハンイ</t>
    </rPh>
    <rPh sb="9" eb="10">
      <t>ギョウ</t>
    </rPh>
    <rPh sb="11" eb="13">
      <t>イチ</t>
    </rPh>
    <rPh sb="14" eb="15">
      <t>レツ</t>
    </rPh>
    <rPh sb="16" eb="18">
      <t>イチ</t>
    </rPh>
    <phoneticPr fontId="3"/>
  </si>
  <si>
    <t>照合一致（式,セル範囲,検索の指定）</t>
    <rPh sb="5" eb="6">
      <t>シキ</t>
    </rPh>
    <rPh sb="9" eb="11">
      <t>ハ</t>
    </rPh>
    <rPh sb="12" eb="14">
      <t>ケンサク</t>
    </rPh>
    <rPh sb="15" eb="17">
      <t>シテイ</t>
    </rPh>
    <phoneticPr fontId="3"/>
  </si>
  <si>
    <t>照合検索（式,検索のセル範囲,抽出のセル範囲）</t>
    <rPh sb="7" eb="9">
      <t>ケンサク</t>
    </rPh>
    <rPh sb="15" eb="17">
      <t>チュウシュツ</t>
    </rPh>
    <rPh sb="20" eb="22">
      <t>ハンイ</t>
    </rPh>
    <phoneticPr fontId="3"/>
  </si>
  <si>
    <t>垂直照合（式,セル範囲,列の位置,検索の指定）</t>
    <rPh sb="12" eb="13">
      <t>レツ</t>
    </rPh>
    <rPh sb="14" eb="16">
      <t>イチ</t>
    </rPh>
    <rPh sb="17" eb="19">
      <t>ケンサク</t>
    </rPh>
    <rPh sb="20" eb="22">
      <t>シテイ</t>
    </rPh>
    <phoneticPr fontId="3"/>
  </si>
  <si>
    <t>水平照合（式,セル範囲,行の位置,検索の指定）</t>
    <rPh sb="12" eb="13">
      <t>ギョウ</t>
    </rPh>
    <phoneticPr fontId="3"/>
  </si>
  <si>
    <t>剰余（算術式1,算術式2）</t>
    <rPh sb="3" eb="5">
      <t>サンジュツ</t>
    </rPh>
    <rPh sb="5" eb="6">
      <t>シキ</t>
    </rPh>
    <rPh sb="8" eb="10">
      <t>サンジュツ</t>
    </rPh>
    <rPh sb="10" eb="11">
      <t>シキ</t>
    </rPh>
    <phoneticPr fontId="3"/>
  </si>
  <si>
    <t>結合（式1,式2,…）</t>
    <rPh sb="0" eb="2">
      <t>ケツゴウ</t>
    </rPh>
    <rPh sb="3" eb="4">
      <t>シキ</t>
    </rPh>
    <rPh sb="6" eb="7">
      <t>シキ</t>
    </rPh>
    <phoneticPr fontId="3"/>
  </si>
  <si>
    <t>順位（算術式,セル範囲,順位の指定）</t>
    <rPh sb="9" eb="11">
      <t>ハンイ</t>
    </rPh>
    <rPh sb="12" eb="14">
      <t>ジュンイ</t>
    </rPh>
    <rPh sb="15" eb="17">
      <t>シテイ</t>
    </rPh>
    <phoneticPr fontId="3"/>
  </si>
  <si>
    <t>否定（論理式）</t>
    <rPh sb="3" eb="6">
      <t>ロ</t>
    </rPh>
    <phoneticPr fontId="3"/>
  </si>
  <si>
    <t>条件付合計（検索のセル範囲,検索条件の記述,合計のセル範囲）</t>
    <rPh sb="6" eb="8">
      <t>ケンサク</t>
    </rPh>
    <rPh sb="22" eb="24">
      <t>ゴウケイ</t>
    </rPh>
    <rPh sb="27" eb="29">
      <t>ハンイ</t>
    </rPh>
    <phoneticPr fontId="3"/>
  </si>
  <si>
    <t>A1</t>
    <phoneticPr fontId="2"/>
  </si>
  <si>
    <t>B.書式</t>
    <rPh sb="2" eb="4">
      <t>ショシキ</t>
    </rPh>
    <phoneticPr fontId="2"/>
  </si>
  <si>
    <r>
      <t>C.説明</t>
    </r>
    <r>
      <rPr>
        <sz val="12"/>
        <color theme="1"/>
        <rFont val="Meiryo UI"/>
        <family val="3"/>
        <charset val="128"/>
      </rPr>
      <t>（問題冊子の表現を一部簡略化している）</t>
    </r>
    <rPh sb="2" eb="4">
      <t>セツメイ</t>
    </rPh>
    <rPh sb="5" eb="9">
      <t>モンダイサッシ</t>
    </rPh>
    <rPh sb="10" eb="12">
      <t>ヒョウゲン</t>
    </rPh>
    <rPh sb="13" eb="15">
      <t>イチブ</t>
    </rPh>
    <rPh sb="15" eb="18">
      <t>カンリャクカ</t>
    </rPh>
    <phoneticPr fontId="2"/>
  </si>
  <si>
    <t>D.Excel</t>
    <phoneticPr fontId="2"/>
  </si>
  <si>
    <t>相対（セル変数、行の位置、列の位置）</t>
    <rPh sb="0" eb="2">
      <t>ソウタイ</t>
    </rPh>
    <rPh sb="5" eb="7">
      <t>ヘンスウ</t>
    </rPh>
    <rPh sb="8" eb="9">
      <t>ギョウ</t>
    </rPh>
    <rPh sb="10" eb="12">
      <t>イチ</t>
    </rPh>
    <rPh sb="13" eb="14">
      <t>レツ</t>
    </rPh>
    <rPh sb="15" eb="17">
      <t>イチ</t>
    </rPh>
    <phoneticPr fontId="3"/>
  </si>
  <si>
    <t>E.使用例</t>
    <rPh sb="2" eb="4">
      <t>シヨウ</t>
    </rPh>
    <rPh sb="4" eb="5">
      <t>レイ</t>
    </rPh>
    <phoneticPr fontId="2"/>
  </si>
  <si>
    <t>F.アウトプット</t>
    <phoneticPr fontId="2"/>
  </si>
  <si>
    <t>=OR(TRUE,FALSE)</t>
    <phoneticPr fontId="2"/>
  </si>
  <si>
    <t>=IF(D2="AND","Yes",D4)</t>
    <phoneticPr fontId="2"/>
  </si>
  <si>
    <t>=MIN(A2:A7)</t>
    <phoneticPr fontId="2"/>
  </si>
  <si>
    <t>=SUM(A2:A9)</t>
    <phoneticPr fontId="2"/>
  </si>
  <si>
    <t>=ROUNDUP(123.456,0)</t>
    <phoneticPr fontId="2"/>
  </si>
  <si>
    <t>=ROUNDDOWN(123.456,-1)</t>
    <phoneticPr fontId="2"/>
  </si>
  <si>
    <t>=INDEX(A2:C10,5,2)</t>
    <phoneticPr fontId="2"/>
  </si>
  <si>
    <t>=MOD(3,2)</t>
    <phoneticPr fontId="2"/>
  </si>
  <si>
    <t>OFFSET</t>
    <phoneticPr fontId="2"/>
  </si>
  <si>
    <t>複数の＜論理式＞が、全てTrueかどうか調べる。</t>
    <rPh sb="4" eb="7">
      <t>ロンリシキ</t>
    </rPh>
    <phoneticPr fontId="3"/>
  </si>
  <si>
    <t>複数の＜論理式＞が、一つでもTrueかどうかを調べる。</t>
    <rPh sb="4" eb="7">
      <t>ロンリシキ</t>
    </rPh>
    <phoneticPr fontId="3"/>
  </si>
  <si>
    <t>=AND(TRUE,FALSE)</t>
    <phoneticPr fontId="3"/>
  </si>
  <si>
    <t>＜論理式＞を反転させる。</t>
    <rPh sb="1" eb="4">
      <t>ロン</t>
    </rPh>
    <phoneticPr fontId="3"/>
  </si>
  <si>
    <t>＜論理式＞の値がTrueのとき＜式１＞の値を、Falseのとき＜式２＞の値を返す。</t>
    <rPh sb="1" eb="4">
      <t>ロンリシキ</t>
    </rPh>
    <rPh sb="6" eb="7">
      <t>アタイ</t>
    </rPh>
    <rPh sb="16" eb="17">
      <t>シキ</t>
    </rPh>
    <rPh sb="20" eb="21">
      <t>アタイ</t>
    </rPh>
    <rPh sb="32" eb="33">
      <t>シキ</t>
    </rPh>
    <rPh sb="36" eb="37">
      <t>アタイ</t>
    </rPh>
    <rPh sb="38" eb="39">
      <t>カエ</t>
    </rPh>
    <phoneticPr fontId="3"/>
  </si>
  <si>
    <t>＜セル範囲＞に含まれる数値の最大値を返す。</t>
    <rPh sb="3" eb="5">
      <t>ハンイ</t>
    </rPh>
    <rPh sb="7" eb="8">
      <t>フク</t>
    </rPh>
    <rPh sb="11" eb="13">
      <t>スウチ</t>
    </rPh>
    <rPh sb="14" eb="17">
      <t>サイダイチ</t>
    </rPh>
    <rPh sb="18" eb="19">
      <t>カエ</t>
    </rPh>
    <phoneticPr fontId="3"/>
  </si>
  <si>
    <t>＜セル範囲＞に含まれる数値の最小値を返す。</t>
    <rPh sb="14" eb="16">
      <t>サイショウ</t>
    </rPh>
    <phoneticPr fontId="3"/>
  </si>
  <si>
    <t>＜セル範囲＞に含まれる数値の平均を返す。</t>
    <rPh sb="3" eb="5">
      <t>ハンイ</t>
    </rPh>
    <rPh sb="7" eb="8">
      <t>フク</t>
    </rPh>
    <rPh sb="11" eb="13">
      <t>スウチ</t>
    </rPh>
    <rPh sb="14" eb="16">
      <t>ヘイキン</t>
    </rPh>
    <rPh sb="17" eb="18">
      <t>カエ</t>
    </rPh>
    <phoneticPr fontId="3"/>
  </si>
  <si>
    <t>＜セル範囲＞に含まれる数値の合計を返す。</t>
    <rPh sb="14" eb="16">
      <t>ゴウケイ</t>
    </rPh>
    <rPh sb="17" eb="18">
      <t>カエ</t>
    </rPh>
    <phoneticPr fontId="3"/>
  </si>
  <si>
    <t>＜検索のセル範囲＞に含まれるセルのうち，＜検索条件の記述＞で指定される条件を満たすセルを全て探す。＜検索条件の記述＞を満たした各セルについての左上端からの位置と，＜合計のセル範囲＞中で同じ位置にある各セルの値を合計して返す。</t>
    <phoneticPr fontId="3"/>
  </si>
  <si>
    <t>指定した＜セル範囲＞に含まれる、空白ではないセルの個数を求める。</t>
    <phoneticPr fontId="3"/>
  </si>
  <si>
    <t>＜セル範囲＞に含まれるセルのうち、＜検索条件の記述＞で指定された条件を満たすセルの個数を返す。</t>
    <rPh sb="3" eb="5">
      <t>ハンイ</t>
    </rPh>
    <rPh sb="7" eb="8">
      <t>フク</t>
    </rPh>
    <rPh sb="18" eb="22">
      <t>ケンサクジョウケン</t>
    </rPh>
    <rPh sb="23" eb="25">
      <t>キジュツ</t>
    </rPh>
    <rPh sb="27" eb="29">
      <t>シテイ</t>
    </rPh>
    <rPh sb="32" eb="34">
      <t>ジョウケン</t>
    </rPh>
    <rPh sb="35" eb="36">
      <t>ミ</t>
    </rPh>
    <rPh sb="41" eb="43">
      <t>コスウ</t>
    </rPh>
    <rPh sb="44" eb="45">
      <t>カエ</t>
    </rPh>
    <phoneticPr fontId="3"/>
  </si>
  <si>
    <t>＜算術式＞の値以下で最大の整数を返す。
［例１］整数部（3.9）は、3を返す。［例2］整数部（-3.9）は、-4を返す。</t>
    <rPh sb="1" eb="4">
      <t>サンジュツシキ</t>
    </rPh>
    <rPh sb="6" eb="7">
      <t>アタイ</t>
    </rPh>
    <rPh sb="7" eb="9">
      <t>イカ</t>
    </rPh>
    <rPh sb="10" eb="12">
      <t>サイダイ</t>
    </rPh>
    <rPh sb="13" eb="15">
      <t>セイスウ</t>
    </rPh>
    <rPh sb="16" eb="17">
      <t>カエ</t>
    </rPh>
    <rPh sb="21" eb="22">
      <t>レイ</t>
    </rPh>
    <rPh sb="24" eb="27">
      <t>セイスウブ</t>
    </rPh>
    <rPh sb="36" eb="37">
      <t>カエ</t>
    </rPh>
    <phoneticPr fontId="3"/>
  </si>
  <si>
    <t>＜算術式＞の値を指定した＜桁位置＞で、関数“切上げ”は切り上げた値を、関数“四捨五入”は四捨五入した値を、関数“切捨て”は切り捨てた値を返す。ここで、＜桁位置＞は小数第１位の桁を０とし、右方向を正として数えたときの位置とする。</t>
    <rPh sb="1" eb="4">
      <t>サンジュツシキ</t>
    </rPh>
    <rPh sb="6" eb="7">
      <t>アタイ</t>
    </rPh>
    <rPh sb="8" eb="10">
      <t>シテイ</t>
    </rPh>
    <rPh sb="13" eb="16">
      <t>ケタイチ</t>
    </rPh>
    <rPh sb="19" eb="21">
      <t>カンスウ</t>
    </rPh>
    <rPh sb="22" eb="23">
      <t>キ</t>
    </rPh>
    <rPh sb="23" eb="24">
      <t>ア</t>
    </rPh>
    <rPh sb="27" eb="28">
      <t>キ</t>
    </rPh>
    <rPh sb="32" eb="33">
      <t>アタイ</t>
    </rPh>
    <rPh sb="35" eb="37">
      <t>カンスウ</t>
    </rPh>
    <rPh sb="38" eb="42">
      <t>シシャゴニュ</t>
    </rPh>
    <rPh sb="44" eb="48">
      <t>シシャゴニュウ</t>
    </rPh>
    <rPh sb="50" eb="51">
      <t>アタイ</t>
    </rPh>
    <rPh sb="53" eb="55">
      <t>カンスウ</t>
    </rPh>
    <rPh sb="56" eb="58">
      <t>キリス</t>
    </rPh>
    <rPh sb="61" eb="62">
      <t>キ</t>
    </rPh>
    <rPh sb="63" eb="64">
      <t>ス</t>
    </rPh>
    <rPh sb="66" eb="67">
      <t>アタイ</t>
    </rPh>
    <rPh sb="68" eb="69">
      <t>カエ</t>
    </rPh>
    <rPh sb="76" eb="79">
      <t>ケタイチ</t>
    </rPh>
    <rPh sb="81" eb="83">
      <t>ショウスウ</t>
    </rPh>
    <phoneticPr fontId="3"/>
  </si>
  <si>
    <t>＜セル範囲＞の左上端から行と列をそれぞれ1,2,…と数え、＜セル範囲＞に含まれる＜行の位置＞と＜列の位置＞で指定した場所にあるセルの値を返す。</t>
    <rPh sb="3" eb="5">
      <t>ハンイ</t>
    </rPh>
    <rPh sb="7" eb="8">
      <t>ヒダリ</t>
    </rPh>
    <rPh sb="8" eb="10">
      <t>ジョウタン</t>
    </rPh>
    <rPh sb="12" eb="13">
      <t>ギョウ</t>
    </rPh>
    <rPh sb="14" eb="15">
      <t>レツ</t>
    </rPh>
    <rPh sb="26" eb="27">
      <t>カゾ</t>
    </rPh>
    <rPh sb="32" eb="34">
      <t>ハンイ</t>
    </rPh>
    <rPh sb="36" eb="37">
      <t>フク</t>
    </rPh>
    <rPh sb="41" eb="42">
      <t>ギョウ</t>
    </rPh>
    <rPh sb="43" eb="45">
      <t>イチ</t>
    </rPh>
    <rPh sb="48" eb="49">
      <t>レツ</t>
    </rPh>
    <rPh sb="50" eb="52">
      <t>イチ</t>
    </rPh>
    <rPh sb="54" eb="56">
      <t>シテイ</t>
    </rPh>
    <rPh sb="58" eb="60">
      <t>バショ</t>
    </rPh>
    <rPh sb="66" eb="67">
      <t>アタイ</t>
    </rPh>
    <rPh sb="68" eb="69">
      <t>カエ</t>
    </rPh>
    <phoneticPr fontId="3"/>
  </si>
  <si>
    <t>＜セル範囲＞の左端列を上から下に走査し、＜検索の指定＞によって指定される条件を満たすセルが現れる最初の行を探す。その行の＜列の位置＞で指定した列にあるセルの値を返す。検索の条件０：完全一致　１：近似一致(式の値以下の最大値を検索する。このとき、左端列は上から順に昇順に整列されている必要がある)</t>
    <rPh sb="3" eb="5">
      <t>ハンイ</t>
    </rPh>
    <rPh sb="7" eb="9">
      <t>サタン</t>
    </rPh>
    <rPh sb="9" eb="10">
      <t>レツ</t>
    </rPh>
    <rPh sb="11" eb="12">
      <t>ウエ</t>
    </rPh>
    <rPh sb="14" eb="15">
      <t>シタ</t>
    </rPh>
    <rPh sb="16" eb="18">
      <t>ソウサ</t>
    </rPh>
    <rPh sb="21" eb="23">
      <t>ケンサク</t>
    </rPh>
    <rPh sb="24" eb="26">
      <t>シテイ</t>
    </rPh>
    <rPh sb="31" eb="33">
      <t>シテイ</t>
    </rPh>
    <rPh sb="36" eb="38">
      <t>ジョウケン</t>
    </rPh>
    <rPh sb="39" eb="40">
      <t>ミ</t>
    </rPh>
    <rPh sb="45" eb="46">
      <t>アラワ</t>
    </rPh>
    <rPh sb="48" eb="50">
      <t>サイショ</t>
    </rPh>
    <rPh sb="51" eb="52">
      <t>ギョウ</t>
    </rPh>
    <rPh sb="53" eb="54">
      <t>サガ</t>
    </rPh>
    <rPh sb="58" eb="59">
      <t>ギョウ</t>
    </rPh>
    <rPh sb="61" eb="62">
      <t>レツ</t>
    </rPh>
    <rPh sb="63" eb="65">
      <t>イチ</t>
    </rPh>
    <rPh sb="67" eb="69">
      <t>シテイ</t>
    </rPh>
    <rPh sb="71" eb="72">
      <t>レツ</t>
    </rPh>
    <rPh sb="78" eb="79">
      <t>アタイ</t>
    </rPh>
    <rPh sb="80" eb="81">
      <t>カエ</t>
    </rPh>
    <rPh sb="83" eb="85">
      <t>ケンサク</t>
    </rPh>
    <rPh sb="86" eb="88">
      <t>ジョウケン</t>
    </rPh>
    <rPh sb="90" eb="94">
      <t>カンゼンイッチ</t>
    </rPh>
    <rPh sb="97" eb="99">
      <t>キンジ</t>
    </rPh>
    <rPh sb="99" eb="101">
      <t>イッチ</t>
    </rPh>
    <rPh sb="102" eb="103">
      <t>シキ</t>
    </rPh>
    <rPh sb="104" eb="105">
      <t>アタイ</t>
    </rPh>
    <rPh sb="105" eb="107">
      <t>イカ</t>
    </rPh>
    <rPh sb="108" eb="111">
      <t>サイダイチ</t>
    </rPh>
    <rPh sb="112" eb="114">
      <t>ケンサク</t>
    </rPh>
    <rPh sb="122" eb="124">
      <t>サタン</t>
    </rPh>
    <rPh sb="124" eb="125">
      <t>レツ</t>
    </rPh>
    <rPh sb="126" eb="127">
      <t>ウエ</t>
    </rPh>
    <rPh sb="129" eb="130">
      <t>ジュン</t>
    </rPh>
    <rPh sb="131" eb="133">
      <t>ショウジュン</t>
    </rPh>
    <rPh sb="134" eb="136">
      <t>セイレツ</t>
    </rPh>
    <rPh sb="141" eb="143">
      <t>ヒツヨウ</t>
    </rPh>
    <phoneticPr fontId="3"/>
  </si>
  <si>
    <t>「垂直照合の横方向バージョン。</t>
    <rPh sb="1" eb="3">
      <t>スイチョク</t>
    </rPh>
    <rPh sb="3" eb="5">
      <t>ショウゴウ</t>
    </rPh>
    <rPh sb="6" eb="9">
      <t>ヨコホウコウ</t>
    </rPh>
    <phoneticPr fontId="3"/>
  </si>
  <si>
    <t>＜式1＞,＜式2＞,…の文字列を結合した結果を返す。</t>
    <rPh sb="1" eb="2">
      <t>シキ</t>
    </rPh>
    <rPh sb="6" eb="7">
      <t>シキ</t>
    </rPh>
    <rPh sb="20" eb="22">
      <t>ケッカ</t>
    </rPh>
    <rPh sb="23" eb="24">
      <t>カエ</t>
    </rPh>
    <phoneticPr fontId="3"/>
  </si>
  <si>
    <t>＜算術式1＞を＜算術式2＞で割ったときの余りを返す。</t>
    <rPh sb="1" eb="3">
      <t>サンジュツ</t>
    </rPh>
    <rPh sb="3" eb="4">
      <t>シキ</t>
    </rPh>
    <rPh sb="8" eb="10">
      <t>サンジュツ</t>
    </rPh>
    <rPh sb="10" eb="11">
      <t>シキ</t>
    </rPh>
    <rPh sb="14" eb="15">
      <t>ワ</t>
    </rPh>
    <rPh sb="20" eb="21">
      <t>アマ</t>
    </rPh>
    <rPh sb="23" eb="24">
      <t>カエ</t>
    </rPh>
    <phoneticPr fontId="3"/>
  </si>
  <si>
    <t>=NOT(TRUE)</t>
    <phoneticPr fontId="3"/>
  </si>
  <si>
    <t>=MAX(A2:A6)</t>
    <phoneticPr fontId="3"/>
  </si>
  <si>
    <t>=AVERAGE(A2:A8)</t>
    <phoneticPr fontId="3"/>
  </si>
  <si>
    <t>=SUMIF(B2:B10,"論*",A2:A10)</t>
    <phoneticPr fontId="3"/>
  </si>
  <si>
    <t>=COUNTIF(A2:A12,"&gt;=5")</t>
    <phoneticPr fontId="3"/>
  </si>
  <si>
    <t>=ROUND(123.456,1)</t>
    <phoneticPr fontId="3"/>
  </si>
  <si>
    <t>=INT(123.456)</t>
    <phoneticPr fontId="3"/>
  </si>
  <si>
    <t>=VLOOKUP(3,A3:E10,4,FALSE)</t>
    <phoneticPr fontId="2"/>
  </si>
  <si>
    <t>=OFFSET(A18,0,3)</t>
    <phoneticPr fontId="3"/>
  </si>
  <si>
    <t>=MATCH("MATCH",D1:D26,0)</t>
    <phoneticPr fontId="2"/>
  </si>
  <si>
    <t>=LOOKUP(3,A3:A26,D3:D26)</t>
    <phoneticPr fontId="3"/>
  </si>
  <si>
    <t>=HLOOKUP(D2,A2:E26,20,FALSE)</t>
    <phoneticPr fontId="3"/>
  </si>
  <si>
    <t>=RANK(A23,A2:A23,0)</t>
    <phoneticPr fontId="2"/>
  </si>
  <si>
    <t>=CONCAT(D24,D25)</t>
    <phoneticPr fontId="3"/>
  </si>
  <si>
    <t>＜セル変数＞で指定したセルを基準に、下に何行、右に何列動いた場所のセルの内容を返す。「表引き」に比べると位置指定の自由度が高い。</t>
    <rPh sb="3" eb="5">
      <t>ヘンスウ</t>
    </rPh>
    <rPh sb="7" eb="9">
      <t>シテイ</t>
    </rPh>
    <rPh sb="14" eb="16">
      <t>キジュン</t>
    </rPh>
    <rPh sb="18" eb="19">
      <t>シタ</t>
    </rPh>
    <rPh sb="20" eb="22">
      <t>ナンギョウ</t>
    </rPh>
    <rPh sb="23" eb="24">
      <t>ミギ</t>
    </rPh>
    <rPh sb="25" eb="26">
      <t>ナン</t>
    </rPh>
    <rPh sb="26" eb="27">
      <t>レツ</t>
    </rPh>
    <rPh sb="27" eb="28">
      <t>ウゴ</t>
    </rPh>
    <rPh sb="30" eb="32">
      <t>バショ</t>
    </rPh>
    <rPh sb="36" eb="38">
      <t>ナイヨウ</t>
    </rPh>
    <rPh sb="39" eb="40">
      <t>カエ</t>
    </rPh>
    <rPh sb="48" eb="49">
      <t>クラ</t>
    </rPh>
    <rPh sb="52" eb="54">
      <t>イチ</t>
    </rPh>
    <rPh sb="54" eb="56">
      <t>シテイ</t>
    </rPh>
    <rPh sb="57" eb="60">
      <t>ジユウド</t>
    </rPh>
    <rPh sb="61" eb="62">
      <t>タカ</t>
    </rPh>
    <phoneticPr fontId="3"/>
  </si>
  <si>
    <t>指定した＜セル範囲＞の中で＜算術式＞の順位を返す。＜順位の指定＞は0が昇順、1が降順(このルールはエクセルと全く逆で、エクセルは０が降順、１が昇順)。同順位の場合、最上位の順位になる。</t>
    <rPh sb="7" eb="9">
      <t>ハンイ</t>
    </rPh>
    <rPh sb="11" eb="12">
      <t>ナカ</t>
    </rPh>
    <rPh sb="14" eb="17">
      <t>サンジュツシキ</t>
    </rPh>
    <rPh sb="22" eb="23">
      <t>カエ</t>
    </rPh>
    <rPh sb="26" eb="28">
      <t>ジュンイ</t>
    </rPh>
    <rPh sb="29" eb="31">
      <t>シテイ</t>
    </rPh>
    <rPh sb="35" eb="37">
      <t>ショウジュン</t>
    </rPh>
    <rPh sb="40" eb="42">
      <t>コウジュン</t>
    </rPh>
    <rPh sb="54" eb="55">
      <t>マッタ</t>
    </rPh>
    <rPh sb="56" eb="57">
      <t>ギャク</t>
    </rPh>
    <rPh sb="66" eb="68">
      <t>コウジュン</t>
    </rPh>
    <rPh sb="71" eb="73">
      <t>ショウジュン</t>
    </rPh>
    <phoneticPr fontId="3"/>
  </si>
  <si>
    <r>
      <t>&lt;セル範囲&gt;から、＜検索の指定＞にしたがって検索し、合致したセルの</t>
    </r>
    <r>
      <rPr>
        <u/>
        <sz val="11"/>
        <color theme="1"/>
        <rFont val="Meiryo UI"/>
        <family val="3"/>
        <charset val="128"/>
      </rPr>
      <t>位置番号を返す</t>
    </r>
    <r>
      <rPr>
        <sz val="11"/>
        <color theme="1"/>
        <rFont val="Meiryo UI"/>
        <family val="3"/>
        <charset val="128"/>
      </rPr>
      <t>。＜検索の指定＞：０は完全一致、１は以下の最大値（＜セル範囲が＞昇順に整列されている必要がある）、-１は以上の最小値（＜セル範囲が＞降順に整列されている必要がある）</t>
    </r>
    <rPh sb="3" eb="5">
      <t>ハンイ</t>
    </rPh>
    <rPh sb="10" eb="12">
      <t>ケンサク</t>
    </rPh>
    <rPh sb="13" eb="15">
      <t>シテイ</t>
    </rPh>
    <rPh sb="22" eb="24">
      <t>ケンサク</t>
    </rPh>
    <rPh sb="26" eb="28">
      <t>ガッチ</t>
    </rPh>
    <rPh sb="36" eb="37">
      <t>ゴウ</t>
    </rPh>
    <rPh sb="38" eb="39">
      <t>カエ</t>
    </rPh>
    <rPh sb="42" eb="44">
      <t>ケンサク</t>
    </rPh>
    <rPh sb="45" eb="47">
      <t>シテイ</t>
    </rPh>
    <rPh sb="51" eb="55">
      <t>カンゼンイッチ</t>
    </rPh>
    <rPh sb="58" eb="60">
      <t>イカ</t>
    </rPh>
    <rPh sb="61" eb="64">
      <t>サイダイチ</t>
    </rPh>
    <rPh sb="92" eb="94">
      <t>イジョウ</t>
    </rPh>
    <rPh sb="95" eb="98">
      <t>サイショウチ</t>
    </rPh>
    <rPh sb="106" eb="107">
      <t>オ</t>
    </rPh>
    <phoneticPr fontId="3"/>
  </si>
  <si>
    <r>
      <t>＜検索のセル範囲＞で＜式＞と一致するデータを検索し、＜抽出のセル範囲＞の該当する行または列にある</t>
    </r>
    <r>
      <rPr>
        <u/>
        <sz val="11"/>
        <color theme="1"/>
        <rFont val="Meiryo UI"/>
        <family val="3"/>
        <charset val="128"/>
      </rPr>
      <t>データを取得</t>
    </r>
    <r>
      <rPr>
        <sz val="11"/>
        <color theme="1"/>
        <rFont val="Meiryo UI"/>
        <family val="3"/>
        <charset val="128"/>
      </rPr>
      <t>する。なお、範囲は１列または１行であり、２つとも同じ大きさでなければならない。</t>
    </r>
    <rPh sb="11" eb="12">
      <t>シキ</t>
    </rPh>
    <rPh sb="14" eb="16">
      <t>イッチ</t>
    </rPh>
    <rPh sb="27" eb="29">
      <t>チュウシュツ</t>
    </rPh>
    <rPh sb="32" eb="34">
      <t>ハンイ</t>
    </rPh>
    <rPh sb="44" eb="45">
      <t>レツ</t>
    </rPh>
    <rPh sb="60" eb="62">
      <t>ハンイ</t>
    </rPh>
    <rPh sb="64" eb="65">
      <t>レツ</t>
    </rPh>
    <rPh sb="69" eb="70">
      <t>ギョウ</t>
    </rPh>
    <rPh sb="78" eb="79">
      <t>オナ</t>
    </rPh>
    <rPh sb="80" eb="81">
      <t>オオ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</si>
</sst>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quotePrefix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quotePrefix="1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9605D-A636-44B2-9D8D-C869BE3E50E7}">
  <sheetPr>
    <pageSetUpPr fitToPage="1"/>
  </sheetPr>
  <dimension ref="A1:F26"/>
  <sheetViews>
    <sheetView tabSelected="1" view="pageBreakPreview" zoomScale="60" zoomScaleNormal="100" workbookViewId="0">
      <selection activeCell="C18" sqref="C18"/>
    </sheetView>
  </sheetViews>
  <sheetFormatPr defaultRowHeight="15" x14ac:dyDescent="0.25"/>
  <cols>
    <col min="1" max="1" width="4.09765625" style="1" bestFit="1" customWidth="1"/>
    <col min="2" max="2" width="54.5" style="11" bestFit="1" customWidth="1"/>
    <col min="3" max="3" width="133.19921875" style="11" customWidth="1"/>
    <col min="4" max="4" width="21" style="1" customWidth="1"/>
    <col min="5" max="5" width="34.296875" style="1" bestFit="1" customWidth="1"/>
    <col min="6" max="6" width="18.796875" style="1" customWidth="1"/>
    <col min="7" max="16384" width="8.796875" style="1"/>
  </cols>
  <sheetData>
    <row r="1" spans="1:6" ht="22.8" x14ac:dyDescent="0.25">
      <c r="A1" s="12" t="s">
        <v>193</v>
      </c>
      <c r="B1" s="10" t="s">
        <v>194</v>
      </c>
      <c r="C1" s="10" t="s">
        <v>195</v>
      </c>
      <c r="D1" s="6" t="s">
        <v>196</v>
      </c>
      <c r="E1" s="6" t="s">
        <v>198</v>
      </c>
      <c r="F1" s="6" t="s">
        <v>199</v>
      </c>
    </row>
    <row r="2" spans="1:6" ht="49.95" customHeight="1" x14ac:dyDescent="0.25">
      <c r="A2" s="13">
        <v>2</v>
      </c>
      <c r="B2" s="14" t="s">
        <v>170</v>
      </c>
      <c r="C2" s="14" t="s">
        <v>209</v>
      </c>
      <c r="D2" s="15" t="s">
        <v>27</v>
      </c>
      <c r="E2" s="16" t="s">
        <v>211</v>
      </c>
      <c r="F2" s="16" t="b">
        <f>NOT(TRUE)</f>
        <v>0</v>
      </c>
    </row>
    <row r="3" spans="1:6" ht="49.95" customHeight="1" x14ac:dyDescent="0.25">
      <c r="A3" s="2">
        <v>3</v>
      </c>
      <c r="B3" s="9" t="s">
        <v>171</v>
      </c>
      <c r="C3" s="9" t="s">
        <v>210</v>
      </c>
      <c r="D3" s="7" t="s">
        <v>28</v>
      </c>
      <c r="E3" s="8" t="s">
        <v>200</v>
      </c>
      <c r="F3" s="8" t="b">
        <f>OR(TRUE,FALSE)</f>
        <v>1</v>
      </c>
    </row>
    <row r="4" spans="1:6" ht="49.95" customHeight="1" x14ac:dyDescent="0.25">
      <c r="A4" s="13">
        <v>4</v>
      </c>
      <c r="B4" s="14" t="s">
        <v>191</v>
      </c>
      <c r="C4" s="14" t="s">
        <v>212</v>
      </c>
      <c r="D4" s="15" t="s">
        <v>29</v>
      </c>
      <c r="E4" s="16" t="s">
        <v>228</v>
      </c>
      <c r="F4" s="16" t="b">
        <f>NOT(TRUE)</f>
        <v>0</v>
      </c>
    </row>
    <row r="5" spans="1:6" ht="49.95" customHeight="1" x14ac:dyDescent="0.25">
      <c r="A5" s="2">
        <v>5</v>
      </c>
      <c r="B5" s="9" t="s">
        <v>172</v>
      </c>
      <c r="C5" s="9" t="s">
        <v>213</v>
      </c>
      <c r="D5" s="7" t="s">
        <v>30</v>
      </c>
      <c r="E5" s="8" t="s">
        <v>201</v>
      </c>
      <c r="F5" s="8" t="str">
        <f>IF(D2="AND","Yes",D4)</f>
        <v>Yes</v>
      </c>
    </row>
    <row r="6" spans="1:6" ht="49.95" customHeight="1" x14ac:dyDescent="0.25">
      <c r="A6" s="13">
        <v>6</v>
      </c>
      <c r="B6" s="14" t="s">
        <v>173</v>
      </c>
      <c r="C6" s="14" t="s">
        <v>214</v>
      </c>
      <c r="D6" s="15" t="s">
        <v>31</v>
      </c>
      <c r="E6" s="16" t="s">
        <v>229</v>
      </c>
      <c r="F6" s="16">
        <f>MAX(A2:A6)</f>
        <v>6</v>
      </c>
    </row>
    <row r="7" spans="1:6" ht="49.95" customHeight="1" x14ac:dyDescent="0.25">
      <c r="A7" s="2">
        <v>7</v>
      </c>
      <c r="B7" s="9" t="s">
        <v>174</v>
      </c>
      <c r="C7" s="9" t="s">
        <v>215</v>
      </c>
      <c r="D7" s="7" t="s">
        <v>32</v>
      </c>
      <c r="E7" s="8" t="s">
        <v>202</v>
      </c>
      <c r="F7" s="8">
        <f>MIN(A2:A7)</f>
        <v>2</v>
      </c>
    </row>
    <row r="8" spans="1:6" ht="49.95" customHeight="1" x14ac:dyDescent="0.25">
      <c r="A8" s="13">
        <v>8</v>
      </c>
      <c r="B8" s="14" t="s">
        <v>176</v>
      </c>
      <c r="C8" s="14" t="s">
        <v>216</v>
      </c>
      <c r="D8" s="15" t="s">
        <v>33</v>
      </c>
      <c r="E8" s="16" t="s">
        <v>230</v>
      </c>
      <c r="F8" s="16">
        <f>AVERAGE(A2:A8)</f>
        <v>5</v>
      </c>
    </row>
    <row r="9" spans="1:6" ht="49.95" customHeight="1" x14ac:dyDescent="0.25">
      <c r="A9" s="2">
        <v>9</v>
      </c>
      <c r="B9" s="9" t="s">
        <v>175</v>
      </c>
      <c r="C9" s="9" t="s">
        <v>217</v>
      </c>
      <c r="D9" s="7" t="s">
        <v>34</v>
      </c>
      <c r="E9" s="8" t="s">
        <v>203</v>
      </c>
      <c r="F9" s="8">
        <f>SUM(A2:A9)</f>
        <v>44</v>
      </c>
    </row>
    <row r="10" spans="1:6" ht="49.95" customHeight="1" x14ac:dyDescent="0.25">
      <c r="A10" s="13">
        <v>10</v>
      </c>
      <c r="B10" s="14" t="s">
        <v>192</v>
      </c>
      <c r="C10" s="14" t="s">
        <v>218</v>
      </c>
      <c r="D10" s="15" t="s">
        <v>35</v>
      </c>
      <c r="E10" s="16" t="s">
        <v>231</v>
      </c>
      <c r="F10" s="16">
        <f>SUMIF(B2:B10,"論*",A2:A10)</f>
        <v>5</v>
      </c>
    </row>
    <row r="11" spans="1:6" ht="49.95" customHeight="1" x14ac:dyDescent="0.25">
      <c r="A11" s="2">
        <v>11</v>
      </c>
      <c r="B11" s="9" t="s">
        <v>177</v>
      </c>
      <c r="C11" s="9" t="s">
        <v>219</v>
      </c>
      <c r="D11" s="7" t="s">
        <v>36</v>
      </c>
      <c r="E11" s="8">
        <f>COUNTA(B1:B26)</f>
        <v>25</v>
      </c>
      <c r="F11" s="8">
        <f>COUNTA(B1:B26)</f>
        <v>25</v>
      </c>
    </row>
    <row r="12" spans="1:6" ht="49.95" customHeight="1" x14ac:dyDescent="0.25">
      <c r="A12" s="13">
        <v>12</v>
      </c>
      <c r="B12" s="14" t="s">
        <v>178</v>
      </c>
      <c r="C12" s="14" t="s">
        <v>220</v>
      </c>
      <c r="D12" s="15" t="s">
        <v>37</v>
      </c>
      <c r="E12" s="16" t="s">
        <v>232</v>
      </c>
      <c r="F12" s="16">
        <f>COUNTIF(A2:A12,"&gt;=5")</f>
        <v>8</v>
      </c>
    </row>
    <row r="13" spans="1:6" ht="49.95" customHeight="1" x14ac:dyDescent="0.25">
      <c r="A13" s="2">
        <v>13</v>
      </c>
      <c r="B13" s="9" t="s">
        <v>179</v>
      </c>
      <c r="C13" s="17" t="s">
        <v>222</v>
      </c>
      <c r="D13" s="7" t="s">
        <v>38</v>
      </c>
      <c r="E13" s="8" t="s">
        <v>204</v>
      </c>
      <c r="F13" s="8">
        <f>ROUNDUP(123.456,0)</f>
        <v>124</v>
      </c>
    </row>
    <row r="14" spans="1:6" ht="49.95" customHeight="1" x14ac:dyDescent="0.25">
      <c r="A14" s="13">
        <v>14</v>
      </c>
      <c r="B14" s="14" t="s">
        <v>180</v>
      </c>
      <c r="C14" s="18"/>
      <c r="D14" s="15" t="s">
        <v>40</v>
      </c>
      <c r="E14" s="16" t="s">
        <v>233</v>
      </c>
      <c r="F14" s="16">
        <f>ROUND(123.456,1)</f>
        <v>123.5</v>
      </c>
    </row>
    <row r="15" spans="1:6" ht="49.95" customHeight="1" x14ac:dyDescent="0.25">
      <c r="A15" s="2">
        <v>15</v>
      </c>
      <c r="B15" s="9" t="s">
        <v>181</v>
      </c>
      <c r="C15" s="19"/>
      <c r="D15" s="7" t="s">
        <v>39</v>
      </c>
      <c r="E15" s="8" t="s">
        <v>205</v>
      </c>
      <c r="F15" s="8">
        <f>ROUNDDOWN(123.456,-1)</f>
        <v>120</v>
      </c>
    </row>
    <row r="16" spans="1:6" ht="49.95" customHeight="1" x14ac:dyDescent="0.25">
      <c r="A16" s="13">
        <v>16</v>
      </c>
      <c r="B16" s="14" t="s">
        <v>182</v>
      </c>
      <c r="C16" s="14" t="s">
        <v>221</v>
      </c>
      <c r="D16" s="15" t="s">
        <v>41</v>
      </c>
      <c r="E16" s="16" t="s">
        <v>234</v>
      </c>
      <c r="F16" s="16">
        <f>INT(123.456)</f>
        <v>123</v>
      </c>
    </row>
    <row r="17" spans="1:6" ht="49.95" customHeight="1" x14ac:dyDescent="0.25">
      <c r="A17" s="2">
        <v>17</v>
      </c>
      <c r="B17" s="9" t="s">
        <v>183</v>
      </c>
      <c r="C17" s="9" t="s">
        <v>223</v>
      </c>
      <c r="D17" s="7" t="s">
        <v>42</v>
      </c>
      <c r="E17" s="8" t="s">
        <v>206</v>
      </c>
      <c r="F17" s="8" t="str">
        <f>INDEX(A2:C10,5,2)</f>
        <v>最大（セル範囲）</v>
      </c>
    </row>
    <row r="18" spans="1:6" ht="49.95" customHeight="1" x14ac:dyDescent="0.25">
      <c r="A18" s="13">
        <v>18</v>
      </c>
      <c r="B18" s="14" t="s">
        <v>197</v>
      </c>
      <c r="C18" s="14" t="s">
        <v>242</v>
      </c>
      <c r="D18" s="15" t="s">
        <v>208</v>
      </c>
      <c r="E18" s="16" t="s">
        <v>236</v>
      </c>
      <c r="F18" s="16" t="str">
        <f ca="1">OFFSET(A18,0,3)</f>
        <v>OFFSET</v>
      </c>
    </row>
    <row r="19" spans="1:6" ht="49.95" customHeight="1" x14ac:dyDescent="0.25">
      <c r="A19" s="2">
        <v>19</v>
      </c>
      <c r="B19" s="9" t="s">
        <v>184</v>
      </c>
      <c r="C19" s="9" t="s">
        <v>244</v>
      </c>
      <c r="D19" s="7" t="s">
        <v>43</v>
      </c>
      <c r="E19" s="8" t="s">
        <v>237</v>
      </c>
      <c r="F19" s="8">
        <f>MATCH("MATCH",D1:D26,0)</f>
        <v>19</v>
      </c>
    </row>
    <row r="20" spans="1:6" ht="49.95" customHeight="1" x14ac:dyDescent="0.25">
      <c r="A20" s="13">
        <v>20</v>
      </c>
      <c r="B20" s="14" t="s">
        <v>185</v>
      </c>
      <c r="C20" s="14" t="s">
        <v>245</v>
      </c>
      <c r="D20" s="15" t="s">
        <v>44</v>
      </c>
      <c r="E20" s="16" t="s">
        <v>238</v>
      </c>
      <c r="F20" s="16" t="str">
        <f>LOOKUP(3,A3:A26,D3:D26)</f>
        <v>OR</v>
      </c>
    </row>
    <row r="21" spans="1:6" ht="49.95" customHeight="1" x14ac:dyDescent="0.25">
      <c r="A21" s="2">
        <v>21</v>
      </c>
      <c r="B21" s="9" t="s">
        <v>186</v>
      </c>
      <c r="C21" s="9" t="s">
        <v>224</v>
      </c>
      <c r="D21" s="7" t="s">
        <v>45</v>
      </c>
      <c r="E21" s="8" t="s">
        <v>235</v>
      </c>
      <c r="F21" s="8" t="str">
        <f>VLOOKUP(3,A3:E10,4,FALSE)</f>
        <v>OR</v>
      </c>
    </row>
    <row r="22" spans="1:6" ht="49.95" customHeight="1" x14ac:dyDescent="0.25">
      <c r="A22" s="13">
        <v>22</v>
      </c>
      <c r="B22" s="14" t="s">
        <v>187</v>
      </c>
      <c r="C22" s="14" t="s">
        <v>225</v>
      </c>
      <c r="D22" s="15" t="s">
        <v>46</v>
      </c>
      <c r="E22" s="16" t="s">
        <v>239</v>
      </c>
      <c r="F22" s="16" t="str">
        <f>HLOOKUP(D2,A2:E26,20,FALSE)</f>
        <v>VLOOKUP</v>
      </c>
    </row>
    <row r="23" spans="1:6" ht="49.95" customHeight="1" x14ac:dyDescent="0.25">
      <c r="A23" s="2">
        <v>23</v>
      </c>
      <c r="B23" s="9" t="s">
        <v>190</v>
      </c>
      <c r="C23" s="9" t="s">
        <v>243</v>
      </c>
      <c r="D23" s="7" t="s">
        <v>47</v>
      </c>
      <c r="E23" s="8" t="s">
        <v>240</v>
      </c>
      <c r="F23" s="8">
        <f>RANK(A23,A2:A23,0)</f>
        <v>1</v>
      </c>
    </row>
    <row r="24" spans="1:6" ht="49.95" customHeight="1" x14ac:dyDescent="0.25">
      <c r="A24" s="13">
        <v>24</v>
      </c>
      <c r="B24" s="14" t="s">
        <v>189</v>
      </c>
      <c r="C24" s="14" t="s">
        <v>226</v>
      </c>
      <c r="D24" s="15" t="s">
        <v>169</v>
      </c>
      <c r="E24" s="16" t="s">
        <v>241</v>
      </c>
      <c r="F24" s="16" t="str">
        <f>_xlfn.CONCAT(D24,D25)</f>
        <v>CONCATMOD</v>
      </c>
    </row>
    <row r="25" spans="1:6" ht="49.95" customHeight="1" x14ac:dyDescent="0.25">
      <c r="A25" s="2">
        <v>25</v>
      </c>
      <c r="B25" s="9" t="s">
        <v>188</v>
      </c>
      <c r="C25" s="9" t="s">
        <v>227</v>
      </c>
      <c r="D25" s="7" t="s">
        <v>48</v>
      </c>
      <c r="E25" s="8" t="s">
        <v>207</v>
      </c>
      <c r="F25" s="8">
        <f>MOD(3,2)</f>
        <v>1</v>
      </c>
    </row>
    <row r="26" spans="1:6" x14ac:dyDescent="0.25">
      <c r="A26" s="13">
        <v>26</v>
      </c>
      <c r="B26" s="14"/>
      <c r="C26" s="14"/>
      <c r="D26" s="15"/>
      <c r="E26" s="16"/>
      <c r="F26" s="16"/>
    </row>
  </sheetData>
  <mergeCells count="1">
    <mergeCell ref="C13:C15"/>
  </mergeCells>
  <phoneticPr fontId="3"/>
  <pageMargins left="0.7" right="0.7" top="0.75" bottom="0.75" header="0.3" footer="0.3"/>
  <pageSetup paperSize="9" scale="39" orientation="landscape" r:id="rId1"/>
  <headerFooter>
    <oddHeader>&amp;L &amp;"ＭＳ Ｐゴシック,標準"基本情報処理技術者試験の表計算関数とエクセルの対応&amp;"Arial,標準"Cheet Sheet ver1.0</oddHeader>
    <oddFooter>&amp;CCopyright © Say consulting group, Inc All Rights Reserved.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EB28-1044-451F-B85D-0BCE1BF86AA4}">
  <dimension ref="A1:E56"/>
  <sheetViews>
    <sheetView topLeftCell="A37" zoomScale="115" zoomScaleNormal="115" workbookViewId="0">
      <selection activeCell="F56" sqref="F56"/>
    </sheetView>
  </sheetViews>
  <sheetFormatPr defaultRowHeight="15" x14ac:dyDescent="0.25"/>
  <cols>
    <col min="1" max="1" width="12.5" style="1" bestFit="1" customWidth="1"/>
    <col min="2" max="16384" width="8.796875" style="1"/>
  </cols>
  <sheetData>
    <row r="1" spans="1:5" x14ac:dyDescent="0.25">
      <c r="A1" s="20" t="s">
        <v>167</v>
      </c>
      <c r="B1" s="20"/>
      <c r="C1" s="20"/>
      <c r="D1" s="20"/>
      <c r="E1" s="20"/>
    </row>
    <row r="2" spans="1:5" x14ac:dyDescent="0.25">
      <c r="A2" s="4" t="s">
        <v>110</v>
      </c>
      <c r="B2" s="4" t="s">
        <v>111</v>
      </c>
      <c r="C2" s="4" t="s">
        <v>17</v>
      </c>
      <c r="D2" s="4" t="s">
        <v>112</v>
      </c>
      <c r="E2" s="4" t="s">
        <v>113</v>
      </c>
    </row>
    <row r="3" spans="1:5" x14ac:dyDescent="0.25">
      <c r="A3" s="2" t="s">
        <v>114</v>
      </c>
      <c r="B3" s="2">
        <v>1</v>
      </c>
      <c r="C3" s="5">
        <v>29497</v>
      </c>
      <c r="D3" s="5">
        <v>26142</v>
      </c>
      <c r="E3" s="5">
        <v>29473</v>
      </c>
    </row>
    <row r="4" spans="1:5" x14ac:dyDescent="0.25">
      <c r="A4" s="2" t="s">
        <v>115</v>
      </c>
      <c r="B4" s="2">
        <v>2</v>
      </c>
      <c r="C4" s="5">
        <v>24397</v>
      </c>
      <c r="D4" s="5">
        <v>26620</v>
      </c>
      <c r="E4" s="5">
        <v>34395</v>
      </c>
    </row>
    <row r="5" spans="1:5" x14ac:dyDescent="0.25">
      <c r="A5" s="2" t="s">
        <v>118</v>
      </c>
      <c r="B5" s="2">
        <v>3</v>
      </c>
      <c r="C5" s="5">
        <v>27871</v>
      </c>
      <c r="D5" s="5">
        <v>34983</v>
      </c>
      <c r="E5" s="5">
        <v>39371</v>
      </c>
    </row>
    <row r="6" spans="1:5" x14ac:dyDescent="0.25">
      <c r="A6" s="2" t="s">
        <v>119</v>
      </c>
      <c r="B6" s="2">
        <v>3</v>
      </c>
      <c r="C6" s="5">
        <v>30333</v>
      </c>
      <c r="D6" s="5">
        <v>34559</v>
      </c>
      <c r="E6" s="5">
        <v>27777</v>
      </c>
    </row>
    <row r="7" spans="1:5" x14ac:dyDescent="0.25">
      <c r="A7" s="2" t="s">
        <v>120</v>
      </c>
      <c r="B7" s="2">
        <v>3</v>
      </c>
      <c r="C7" s="5">
        <v>23114</v>
      </c>
      <c r="D7" s="5">
        <v>34032</v>
      </c>
      <c r="E7" s="5">
        <v>28027</v>
      </c>
    </row>
    <row r="8" spans="1:5" x14ac:dyDescent="0.25">
      <c r="A8" s="2" t="s">
        <v>131</v>
      </c>
      <c r="B8" s="2">
        <v>2</v>
      </c>
      <c r="C8" s="5">
        <v>28265</v>
      </c>
      <c r="D8" s="5">
        <v>22249</v>
      </c>
      <c r="E8" s="5">
        <v>25430</v>
      </c>
    </row>
    <row r="9" spans="1:5" x14ac:dyDescent="0.25">
      <c r="A9" s="2" t="s">
        <v>121</v>
      </c>
      <c r="B9" s="2">
        <v>3</v>
      </c>
      <c r="C9" s="5">
        <v>36589</v>
      </c>
      <c r="D9" s="5">
        <v>35291</v>
      </c>
      <c r="E9" s="5">
        <v>32113</v>
      </c>
    </row>
    <row r="10" spans="1:5" x14ac:dyDescent="0.25">
      <c r="A10" s="2" t="s">
        <v>122</v>
      </c>
      <c r="B10" s="2">
        <v>2</v>
      </c>
      <c r="C10" s="5">
        <v>20155</v>
      </c>
      <c r="D10" s="5">
        <v>33486</v>
      </c>
      <c r="E10" s="5">
        <v>31329</v>
      </c>
    </row>
    <row r="11" spans="1:5" x14ac:dyDescent="0.25">
      <c r="A11" s="2" t="s">
        <v>123</v>
      </c>
      <c r="B11" s="2">
        <v>2</v>
      </c>
      <c r="C11" s="5">
        <v>39598</v>
      </c>
      <c r="D11" s="5">
        <v>26768</v>
      </c>
      <c r="E11" s="5">
        <v>28765</v>
      </c>
    </row>
    <row r="12" spans="1:5" x14ac:dyDescent="0.25">
      <c r="A12" s="2" t="s">
        <v>124</v>
      </c>
      <c r="B12" s="2">
        <v>1</v>
      </c>
      <c r="C12" s="5">
        <v>39273</v>
      </c>
      <c r="D12" s="5">
        <v>24528</v>
      </c>
      <c r="E12" s="5">
        <v>23365</v>
      </c>
    </row>
    <row r="13" spans="1:5" x14ac:dyDescent="0.25">
      <c r="A13" s="2" t="s">
        <v>132</v>
      </c>
      <c r="B13" s="2">
        <v>1</v>
      </c>
      <c r="C13" s="5">
        <v>31210</v>
      </c>
      <c r="D13" s="5">
        <v>35486</v>
      </c>
      <c r="E13" s="5">
        <v>38740</v>
      </c>
    </row>
    <row r="14" spans="1:5" x14ac:dyDescent="0.25">
      <c r="A14" s="2" t="s">
        <v>133</v>
      </c>
      <c r="B14" s="2">
        <v>2</v>
      </c>
      <c r="C14" s="5">
        <v>23970</v>
      </c>
      <c r="D14" s="5">
        <v>26543</v>
      </c>
      <c r="E14" s="5">
        <v>39983</v>
      </c>
    </row>
    <row r="15" spans="1:5" x14ac:dyDescent="0.25">
      <c r="A15" s="2" t="s">
        <v>134</v>
      </c>
      <c r="B15" s="2">
        <v>2</v>
      </c>
      <c r="C15" s="5">
        <v>32207</v>
      </c>
      <c r="D15" s="5">
        <v>29412</v>
      </c>
      <c r="E15" s="5">
        <v>27400</v>
      </c>
    </row>
    <row r="16" spans="1:5" x14ac:dyDescent="0.25">
      <c r="A16" s="2" t="s">
        <v>135</v>
      </c>
      <c r="B16" s="2">
        <v>2</v>
      </c>
      <c r="C16" s="5">
        <v>29308</v>
      </c>
      <c r="D16" s="5">
        <v>24040</v>
      </c>
      <c r="E16" s="5">
        <v>29960</v>
      </c>
    </row>
    <row r="17" spans="1:5" x14ac:dyDescent="0.25">
      <c r="A17" s="2" t="s">
        <v>136</v>
      </c>
      <c r="B17" s="2">
        <v>3</v>
      </c>
      <c r="C17" s="5">
        <v>23977</v>
      </c>
      <c r="D17" s="5">
        <v>27140</v>
      </c>
      <c r="E17" s="5">
        <v>32514</v>
      </c>
    </row>
    <row r="18" spans="1:5" x14ac:dyDescent="0.25">
      <c r="A18" s="2" t="s">
        <v>137</v>
      </c>
      <c r="B18" s="2">
        <v>1</v>
      </c>
      <c r="C18" s="5">
        <v>36103</v>
      </c>
      <c r="D18" s="5">
        <v>26424</v>
      </c>
      <c r="E18" s="5">
        <v>37308</v>
      </c>
    </row>
    <row r="19" spans="1:5" x14ac:dyDescent="0.25">
      <c r="A19" s="2" t="s">
        <v>138</v>
      </c>
      <c r="B19" s="2">
        <v>1</v>
      </c>
      <c r="C19" s="5">
        <v>26924</v>
      </c>
      <c r="D19" s="5">
        <v>34369</v>
      </c>
      <c r="E19" s="5">
        <v>38968</v>
      </c>
    </row>
    <row r="20" spans="1:5" x14ac:dyDescent="0.25">
      <c r="A20" s="2" t="s">
        <v>139</v>
      </c>
      <c r="B20" s="2">
        <v>3</v>
      </c>
      <c r="C20" s="5">
        <v>26889</v>
      </c>
      <c r="D20" s="5">
        <v>33906</v>
      </c>
      <c r="E20" s="5">
        <v>21918</v>
      </c>
    </row>
    <row r="21" spans="1:5" x14ac:dyDescent="0.25">
      <c r="A21" s="2" t="s">
        <v>140</v>
      </c>
      <c r="B21" s="2">
        <v>1</v>
      </c>
      <c r="C21" s="5">
        <v>28355</v>
      </c>
      <c r="D21" s="5">
        <v>27495</v>
      </c>
      <c r="E21" s="5">
        <v>31958</v>
      </c>
    </row>
    <row r="22" spans="1:5" x14ac:dyDescent="0.25">
      <c r="A22" s="2" t="s">
        <v>141</v>
      </c>
      <c r="B22" s="2">
        <v>2</v>
      </c>
      <c r="C22" s="5">
        <v>20920</v>
      </c>
      <c r="D22" s="5">
        <v>33953</v>
      </c>
      <c r="E22" s="5">
        <v>32136</v>
      </c>
    </row>
    <row r="23" spans="1:5" x14ac:dyDescent="0.25">
      <c r="A23" s="2" t="s">
        <v>142</v>
      </c>
      <c r="B23" s="2">
        <v>2</v>
      </c>
      <c r="C23" s="5">
        <v>25967</v>
      </c>
      <c r="D23" s="5">
        <v>39143</v>
      </c>
      <c r="E23" s="5">
        <v>33572</v>
      </c>
    </row>
    <row r="24" spans="1:5" x14ac:dyDescent="0.25">
      <c r="A24" s="2" t="s">
        <v>143</v>
      </c>
      <c r="B24" s="2">
        <v>3</v>
      </c>
      <c r="C24" s="5">
        <v>32044</v>
      </c>
      <c r="D24" s="5">
        <v>28697</v>
      </c>
      <c r="E24" s="5">
        <v>31282</v>
      </c>
    </row>
    <row r="25" spans="1:5" x14ac:dyDescent="0.25">
      <c r="A25" s="2" t="s">
        <v>144</v>
      </c>
      <c r="B25" s="2">
        <v>2</v>
      </c>
      <c r="C25" s="5">
        <v>27354</v>
      </c>
      <c r="D25" s="5">
        <v>22153</v>
      </c>
      <c r="E25" s="5">
        <v>32074</v>
      </c>
    </row>
    <row r="26" spans="1:5" x14ac:dyDescent="0.25">
      <c r="A26" s="2" t="s">
        <v>145</v>
      </c>
      <c r="B26" s="2">
        <v>1</v>
      </c>
      <c r="C26" s="5">
        <v>33640</v>
      </c>
      <c r="D26" s="5">
        <v>27664</v>
      </c>
      <c r="E26" s="5">
        <v>32626</v>
      </c>
    </row>
    <row r="27" spans="1:5" x14ac:dyDescent="0.25">
      <c r="A27" s="2" t="s">
        <v>125</v>
      </c>
      <c r="B27" s="2">
        <v>1</v>
      </c>
      <c r="C27" s="5">
        <v>27803</v>
      </c>
      <c r="D27" s="5">
        <v>31315</v>
      </c>
      <c r="E27" s="5">
        <v>37075</v>
      </c>
    </row>
    <row r="28" spans="1:5" x14ac:dyDescent="0.25">
      <c r="A28" s="2" t="s">
        <v>146</v>
      </c>
      <c r="B28" s="2">
        <v>1</v>
      </c>
      <c r="C28" s="5">
        <v>34676</v>
      </c>
      <c r="D28" s="5">
        <v>37707</v>
      </c>
      <c r="E28" s="5">
        <v>28413</v>
      </c>
    </row>
    <row r="29" spans="1:5" x14ac:dyDescent="0.25">
      <c r="A29" s="2" t="s">
        <v>126</v>
      </c>
      <c r="B29" s="2">
        <v>2</v>
      </c>
      <c r="C29" s="5">
        <v>29062</v>
      </c>
      <c r="D29" s="5">
        <v>37801</v>
      </c>
      <c r="E29" s="5">
        <v>29275</v>
      </c>
    </row>
    <row r="30" spans="1:5" x14ac:dyDescent="0.25">
      <c r="A30" s="2" t="s">
        <v>127</v>
      </c>
      <c r="B30" s="2">
        <v>2</v>
      </c>
      <c r="C30" s="5">
        <v>38049</v>
      </c>
      <c r="D30" s="5">
        <v>24986</v>
      </c>
      <c r="E30" s="5">
        <v>37864</v>
      </c>
    </row>
    <row r="31" spans="1:5" x14ac:dyDescent="0.25">
      <c r="A31" s="2" t="s">
        <v>147</v>
      </c>
      <c r="B31" s="2">
        <v>1</v>
      </c>
      <c r="C31" s="5">
        <v>21034</v>
      </c>
      <c r="D31" s="5">
        <v>35746</v>
      </c>
      <c r="E31" s="5">
        <v>36823</v>
      </c>
    </row>
    <row r="32" spans="1:5" x14ac:dyDescent="0.25">
      <c r="A32" s="2" t="s">
        <v>148</v>
      </c>
      <c r="B32" s="2">
        <v>1</v>
      </c>
      <c r="C32" s="5">
        <v>30049</v>
      </c>
      <c r="D32" s="5">
        <v>22514</v>
      </c>
      <c r="E32" s="5">
        <v>31954</v>
      </c>
    </row>
    <row r="33" spans="1:5" x14ac:dyDescent="0.25">
      <c r="A33" s="2" t="s">
        <v>149</v>
      </c>
      <c r="B33" s="2">
        <v>1</v>
      </c>
      <c r="C33" s="5">
        <v>27770</v>
      </c>
      <c r="D33" s="5">
        <v>31133</v>
      </c>
      <c r="E33" s="5">
        <v>24826</v>
      </c>
    </row>
    <row r="34" spans="1:5" x14ac:dyDescent="0.25">
      <c r="A34" s="2" t="s">
        <v>150</v>
      </c>
      <c r="B34" s="2">
        <v>1</v>
      </c>
      <c r="C34" s="5">
        <v>30875</v>
      </c>
      <c r="D34" s="5">
        <v>23682</v>
      </c>
      <c r="E34" s="5">
        <v>33261</v>
      </c>
    </row>
    <row r="35" spans="1:5" x14ac:dyDescent="0.25">
      <c r="A35" s="2" t="s">
        <v>128</v>
      </c>
      <c r="B35" s="2">
        <v>2</v>
      </c>
      <c r="C35" s="5">
        <v>38601</v>
      </c>
      <c r="D35" s="5">
        <v>33266</v>
      </c>
      <c r="E35" s="5">
        <v>34124</v>
      </c>
    </row>
    <row r="36" spans="1:5" x14ac:dyDescent="0.25">
      <c r="A36" s="2" t="s">
        <v>129</v>
      </c>
      <c r="B36" s="2">
        <v>2</v>
      </c>
      <c r="C36" s="5">
        <v>30236</v>
      </c>
      <c r="D36" s="5">
        <v>33301</v>
      </c>
      <c r="E36" s="5">
        <v>35569</v>
      </c>
    </row>
    <row r="37" spans="1:5" x14ac:dyDescent="0.25">
      <c r="A37" s="2" t="s">
        <v>151</v>
      </c>
      <c r="B37" s="2">
        <v>1</v>
      </c>
      <c r="C37" s="5">
        <v>30999</v>
      </c>
      <c r="D37" s="5">
        <v>24864</v>
      </c>
      <c r="E37" s="5">
        <v>22288</v>
      </c>
    </row>
    <row r="38" spans="1:5" x14ac:dyDescent="0.25">
      <c r="A38" s="2" t="s">
        <v>152</v>
      </c>
      <c r="B38" s="2">
        <v>2</v>
      </c>
      <c r="C38" s="5">
        <v>26755</v>
      </c>
      <c r="D38" s="5">
        <v>21209</v>
      </c>
      <c r="E38" s="5">
        <v>29650</v>
      </c>
    </row>
    <row r="39" spans="1:5" x14ac:dyDescent="0.25">
      <c r="A39" s="2" t="s">
        <v>153</v>
      </c>
      <c r="B39" s="2">
        <v>1</v>
      </c>
      <c r="C39" s="5">
        <v>38342</v>
      </c>
      <c r="D39" s="5">
        <v>26183</v>
      </c>
      <c r="E39" s="5">
        <v>26566</v>
      </c>
    </row>
    <row r="40" spans="1:5" x14ac:dyDescent="0.25">
      <c r="A40" s="2" t="s">
        <v>154</v>
      </c>
      <c r="B40" s="2">
        <v>3</v>
      </c>
      <c r="C40" s="5">
        <v>25984</v>
      </c>
      <c r="D40" s="5">
        <v>28772</v>
      </c>
      <c r="E40" s="5">
        <v>25988</v>
      </c>
    </row>
    <row r="41" spans="1:5" x14ac:dyDescent="0.25">
      <c r="A41" s="2" t="s">
        <v>130</v>
      </c>
      <c r="B41" s="2">
        <v>1</v>
      </c>
      <c r="C41" s="5">
        <v>28545</v>
      </c>
      <c r="D41" s="5">
        <v>24922</v>
      </c>
      <c r="E41" s="5">
        <v>39140</v>
      </c>
    </row>
    <row r="42" spans="1:5" x14ac:dyDescent="0.25">
      <c r="A42" s="2" t="s">
        <v>155</v>
      </c>
      <c r="B42" s="2">
        <v>3</v>
      </c>
      <c r="C42" s="5">
        <v>31048</v>
      </c>
      <c r="D42" s="5">
        <v>39479</v>
      </c>
      <c r="E42" s="5">
        <v>23741</v>
      </c>
    </row>
    <row r="43" spans="1:5" x14ac:dyDescent="0.25">
      <c r="A43" s="2" t="s">
        <v>156</v>
      </c>
      <c r="B43" s="2">
        <v>3</v>
      </c>
      <c r="C43" s="5">
        <v>32982</v>
      </c>
      <c r="D43" s="5">
        <v>39595</v>
      </c>
      <c r="E43" s="5">
        <v>33848</v>
      </c>
    </row>
    <row r="44" spans="1:5" x14ac:dyDescent="0.25">
      <c r="A44" s="2" t="s">
        <v>157</v>
      </c>
      <c r="B44" s="2">
        <v>2</v>
      </c>
      <c r="C44" s="5">
        <v>36973</v>
      </c>
      <c r="D44" s="5">
        <v>34195</v>
      </c>
      <c r="E44" s="5">
        <v>37782</v>
      </c>
    </row>
    <row r="45" spans="1:5" x14ac:dyDescent="0.25">
      <c r="A45" s="2" t="s">
        <v>158</v>
      </c>
      <c r="B45" s="2">
        <v>1</v>
      </c>
      <c r="C45" s="5">
        <v>34336</v>
      </c>
      <c r="D45" s="5">
        <v>32340</v>
      </c>
      <c r="E45" s="5">
        <v>27453</v>
      </c>
    </row>
    <row r="46" spans="1:5" x14ac:dyDescent="0.25">
      <c r="A46" s="2" t="s">
        <v>159</v>
      </c>
      <c r="B46" s="2">
        <v>3</v>
      </c>
      <c r="C46" s="5">
        <v>29847</v>
      </c>
      <c r="D46" s="5">
        <v>32508</v>
      </c>
      <c r="E46" s="5">
        <v>33690</v>
      </c>
    </row>
    <row r="47" spans="1:5" x14ac:dyDescent="0.25">
      <c r="A47" s="2" t="s">
        <v>116</v>
      </c>
      <c r="B47" s="2">
        <v>1</v>
      </c>
      <c r="C47" s="5">
        <v>35992</v>
      </c>
      <c r="D47" s="5">
        <v>39678</v>
      </c>
      <c r="E47" s="5">
        <v>36929</v>
      </c>
    </row>
    <row r="48" spans="1:5" x14ac:dyDescent="0.25">
      <c r="A48" s="2" t="s">
        <v>117</v>
      </c>
      <c r="B48" s="2">
        <v>3</v>
      </c>
      <c r="C48" s="5">
        <v>21988</v>
      </c>
      <c r="D48" s="5">
        <v>22476</v>
      </c>
      <c r="E48" s="5">
        <v>37696</v>
      </c>
    </row>
    <row r="49" spans="1:5" x14ac:dyDescent="0.25">
      <c r="A49" s="2" t="s">
        <v>160</v>
      </c>
      <c r="B49" s="2">
        <v>2</v>
      </c>
      <c r="C49" s="5">
        <v>28545</v>
      </c>
      <c r="D49" s="5">
        <v>24922</v>
      </c>
      <c r="E49" s="5">
        <v>39140</v>
      </c>
    </row>
    <row r="50" spans="1:5" x14ac:dyDescent="0.25">
      <c r="A50" s="2" t="s">
        <v>161</v>
      </c>
      <c r="B50" s="2">
        <v>2</v>
      </c>
      <c r="C50" s="5">
        <v>31048</v>
      </c>
      <c r="D50" s="5">
        <v>39479</v>
      </c>
      <c r="E50" s="5">
        <v>23741</v>
      </c>
    </row>
    <row r="52" spans="1:5" x14ac:dyDescent="0.25">
      <c r="A52" s="20" t="s">
        <v>168</v>
      </c>
      <c r="B52" s="20"/>
      <c r="C52" s="20"/>
      <c r="D52" s="20"/>
      <c r="E52" s="20"/>
    </row>
    <row r="53" spans="1:5" x14ac:dyDescent="0.25">
      <c r="A53" s="2" t="s">
        <v>162</v>
      </c>
      <c r="B53" s="2" t="s">
        <v>163</v>
      </c>
      <c r="C53" s="4" t="s">
        <v>17</v>
      </c>
      <c r="D53" s="4" t="s">
        <v>112</v>
      </c>
      <c r="E53" s="4" t="s">
        <v>113</v>
      </c>
    </row>
    <row r="54" spans="1:5" x14ac:dyDescent="0.25">
      <c r="A54" s="4">
        <v>1</v>
      </c>
      <c r="B54" s="2" t="s">
        <v>164</v>
      </c>
      <c r="C54" s="5"/>
      <c r="D54" s="5"/>
      <c r="E54" s="5"/>
    </row>
    <row r="55" spans="1:5" x14ac:dyDescent="0.25">
      <c r="A55" s="4">
        <v>2</v>
      </c>
      <c r="B55" s="2" t="s">
        <v>165</v>
      </c>
      <c r="C55" s="5"/>
      <c r="D55" s="5"/>
      <c r="E55" s="5"/>
    </row>
    <row r="56" spans="1:5" x14ac:dyDescent="0.25">
      <c r="A56" s="4">
        <v>3</v>
      </c>
      <c r="B56" s="2" t="s">
        <v>166</v>
      </c>
      <c r="C56" s="5"/>
      <c r="D56" s="5"/>
      <c r="E56" s="5"/>
    </row>
  </sheetData>
  <mergeCells count="2">
    <mergeCell ref="A1:E1"/>
    <mergeCell ref="A52:E5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94D6-351D-4AB1-9CA9-0B782400BFBA}">
  <dimension ref="A1:C15"/>
  <sheetViews>
    <sheetView zoomScale="115" zoomScaleNormal="115" workbookViewId="0">
      <selection activeCell="C15" sqref="C15"/>
    </sheetView>
  </sheetViews>
  <sheetFormatPr defaultRowHeight="15" x14ac:dyDescent="0.25"/>
  <cols>
    <col min="1" max="16384" width="8.796875" style="1"/>
  </cols>
  <sheetData>
    <row r="1" spans="1:3" x14ac:dyDescent="0.25">
      <c r="A1" s="1" t="s">
        <v>7</v>
      </c>
      <c r="B1" s="1" t="s">
        <v>8</v>
      </c>
      <c r="C1" s="1" t="s">
        <v>9</v>
      </c>
    </row>
    <row r="2" spans="1:3" x14ac:dyDescent="0.25">
      <c r="A2" s="1">
        <v>1</v>
      </c>
      <c r="B2" s="1">
        <v>120</v>
      </c>
      <c r="C2" s="3"/>
    </row>
    <row r="3" spans="1:3" x14ac:dyDescent="0.25">
      <c r="A3" s="1">
        <v>2</v>
      </c>
      <c r="B3" s="1">
        <v>53</v>
      </c>
      <c r="C3" s="3"/>
    </row>
    <row r="4" spans="1:3" x14ac:dyDescent="0.25">
      <c r="A4" s="1">
        <v>3</v>
      </c>
      <c r="B4" s="1">
        <v>29</v>
      </c>
      <c r="C4" s="3"/>
    </row>
    <row r="5" spans="1:3" x14ac:dyDescent="0.25">
      <c r="A5" s="1">
        <v>4</v>
      </c>
      <c r="B5" s="1">
        <v>68</v>
      </c>
      <c r="C5" s="3"/>
    </row>
    <row r="6" spans="1:3" x14ac:dyDescent="0.25">
      <c r="A6" s="1">
        <v>5</v>
      </c>
      <c r="B6" s="1">
        <v>144</v>
      </c>
      <c r="C6" s="3"/>
    </row>
    <row r="7" spans="1:3" x14ac:dyDescent="0.25">
      <c r="A7" s="1">
        <v>6</v>
      </c>
      <c r="B7" s="1">
        <v>42</v>
      </c>
      <c r="C7" s="3"/>
    </row>
    <row r="8" spans="1:3" x14ac:dyDescent="0.25">
      <c r="A8" s="1">
        <v>7</v>
      </c>
      <c r="B8" s="1">
        <v>70</v>
      </c>
      <c r="C8" s="3"/>
    </row>
    <row r="9" spans="1:3" x14ac:dyDescent="0.25">
      <c r="A9" s="1">
        <v>8</v>
      </c>
      <c r="B9" s="1">
        <v>136</v>
      </c>
      <c r="C9" s="3"/>
    </row>
    <row r="10" spans="1:3" x14ac:dyDescent="0.25">
      <c r="A10" s="1">
        <v>9</v>
      </c>
      <c r="B10" s="1">
        <v>30</v>
      </c>
      <c r="C10" s="3"/>
    </row>
    <row r="11" spans="1:3" x14ac:dyDescent="0.25">
      <c r="A11" s="1">
        <v>10</v>
      </c>
      <c r="B11" s="1">
        <v>199</v>
      </c>
      <c r="C11" s="3"/>
    </row>
    <row r="12" spans="1:3" x14ac:dyDescent="0.25">
      <c r="A12" s="1">
        <v>11</v>
      </c>
      <c r="B12" s="1">
        <v>199</v>
      </c>
      <c r="C12" s="3"/>
    </row>
    <row r="13" spans="1:3" x14ac:dyDescent="0.25">
      <c r="A13" s="1">
        <v>12</v>
      </c>
      <c r="B13" s="1">
        <v>108</v>
      </c>
      <c r="C13" s="3"/>
    </row>
    <row r="15" spans="1:3" x14ac:dyDescent="0.25">
      <c r="A15" s="1" t="s">
        <v>10</v>
      </c>
      <c r="B15" s="1">
        <v>120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4201E-9BF4-445B-924B-89F1AF4D72B7}">
  <dimension ref="A1:J13"/>
  <sheetViews>
    <sheetView zoomScale="115" zoomScaleNormal="115" workbookViewId="0">
      <selection activeCell="J12" sqref="J12"/>
    </sheetView>
  </sheetViews>
  <sheetFormatPr defaultRowHeight="15" x14ac:dyDescent="0.25"/>
  <cols>
    <col min="1" max="16384" width="8.796875" style="1"/>
  </cols>
  <sheetData>
    <row r="1" spans="1:10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</row>
    <row r="2" spans="1:10" x14ac:dyDescent="0.25">
      <c r="A2" s="1">
        <v>1</v>
      </c>
    </row>
    <row r="3" spans="1:10" x14ac:dyDescent="0.25">
      <c r="A3" s="1">
        <v>2</v>
      </c>
    </row>
    <row r="4" spans="1:10" x14ac:dyDescent="0.25">
      <c r="A4" s="1">
        <v>3</v>
      </c>
    </row>
    <row r="5" spans="1:10" x14ac:dyDescent="0.25">
      <c r="A5" s="1">
        <v>4</v>
      </c>
    </row>
    <row r="6" spans="1:10" x14ac:dyDescent="0.25">
      <c r="A6" s="1">
        <v>5</v>
      </c>
    </row>
    <row r="7" spans="1:10" x14ac:dyDescent="0.25">
      <c r="A7" s="1">
        <v>6</v>
      </c>
    </row>
    <row r="8" spans="1:10" x14ac:dyDescent="0.25">
      <c r="A8" s="1">
        <v>7</v>
      </c>
    </row>
    <row r="9" spans="1:10" x14ac:dyDescent="0.25">
      <c r="A9" s="1">
        <v>8</v>
      </c>
    </row>
    <row r="10" spans="1:10" x14ac:dyDescent="0.25">
      <c r="A10" s="1">
        <v>9</v>
      </c>
    </row>
    <row r="11" spans="1:10" x14ac:dyDescent="0.25">
      <c r="C11" s="3"/>
    </row>
    <row r="12" spans="1:10" x14ac:dyDescent="0.25">
      <c r="C12" s="3"/>
    </row>
    <row r="13" spans="1:10" x14ac:dyDescent="0.25">
      <c r="C13" s="3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D814-6D83-4305-BDCB-74CD867AE104}">
  <dimension ref="A1:G15"/>
  <sheetViews>
    <sheetView zoomScale="115" zoomScaleNormal="115" workbookViewId="0">
      <selection activeCell="G18" sqref="G18"/>
    </sheetView>
  </sheetViews>
  <sheetFormatPr defaultRowHeight="15" x14ac:dyDescent="0.25"/>
  <cols>
    <col min="1" max="16384" width="8.796875" style="1"/>
  </cols>
  <sheetData>
    <row r="1" spans="1:7" x14ac:dyDescent="0.25">
      <c r="A1" s="1" t="s">
        <v>11</v>
      </c>
    </row>
    <row r="2" spans="1:7" x14ac:dyDescent="0.25"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</row>
    <row r="3" spans="1:7" x14ac:dyDescent="0.25">
      <c r="A3" s="1" t="s">
        <v>12</v>
      </c>
      <c r="B3" s="1">
        <v>110</v>
      </c>
      <c r="C3" s="1">
        <v>100</v>
      </c>
      <c r="D3" s="1">
        <v>130</v>
      </c>
      <c r="E3" s="1">
        <v>140</v>
      </c>
      <c r="F3" s="1">
        <v>130</v>
      </c>
      <c r="G3" s="1">
        <v>120</v>
      </c>
    </row>
    <row r="4" spans="1:7" x14ac:dyDescent="0.25">
      <c r="A4" s="1" t="s">
        <v>13</v>
      </c>
      <c r="B4" s="1">
        <v>200</v>
      </c>
      <c r="C4" s="1">
        <v>140</v>
      </c>
      <c r="D4" s="1">
        <v>150</v>
      </c>
      <c r="E4" s="1">
        <v>220</v>
      </c>
      <c r="F4" s="1">
        <v>220</v>
      </c>
      <c r="G4" s="1">
        <v>200</v>
      </c>
    </row>
    <row r="5" spans="1:7" x14ac:dyDescent="0.25">
      <c r="A5" s="1" t="s">
        <v>14</v>
      </c>
      <c r="B5" s="1">
        <v>180</v>
      </c>
      <c r="C5" s="1">
        <v>190</v>
      </c>
      <c r="D5" s="1">
        <v>210</v>
      </c>
      <c r="E5" s="1">
        <v>170</v>
      </c>
      <c r="F5" s="1">
        <v>180</v>
      </c>
      <c r="G5" s="1">
        <v>160</v>
      </c>
    </row>
    <row r="6" spans="1:7" x14ac:dyDescent="0.25">
      <c r="A6" s="1" t="s">
        <v>15</v>
      </c>
      <c r="B6" s="1">
        <v>160</v>
      </c>
      <c r="C6" s="1">
        <v>200</v>
      </c>
      <c r="D6" s="1">
        <v>210</v>
      </c>
      <c r="E6" s="1">
        <v>150</v>
      </c>
      <c r="F6" s="1">
        <v>200</v>
      </c>
      <c r="G6" s="1">
        <v>170</v>
      </c>
    </row>
    <row r="7" spans="1:7" x14ac:dyDescent="0.25">
      <c r="A7" s="1" t="s">
        <v>16</v>
      </c>
      <c r="B7" s="1">
        <v>150</v>
      </c>
      <c r="C7" s="1">
        <v>120</v>
      </c>
      <c r="D7" s="1">
        <v>200</v>
      </c>
      <c r="E7" s="1">
        <v>120</v>
      </c>
      <c r="F7" s="1">
        <v>150</v>
      </c>
      <c r="G7" s="1">
        <v>150</v>
      </c>
    </row>
    <row r="9" spans="1:7" x14ac:dyDescent="0.25">
      <c r="A9" s="1" t="s">
        <v>23</v>
      </c>
    </row>
    <row r="10" spans="1:7" x14ac:dyDescent="0.25"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</row>
    <row r="11" spans="1:7" x14ac:dyDescent="0.25">
      <c r="A11" s="1" t="s">
        <v>12</v>
      </c>
    </row>
    <row r="12" spans="1:7" x14ac:dyDescent="0.25">
      <c r="A12" s="1" t="s">
        <v>13</v>
      </c>
    </row>
    <row r="13" spans="1:7" x14ac:dyDescent="0.25">
      <c r="A13" s="1" t="s">
        <v>14</v>
      </c>
    </row>
    <row r="14" spans="1:7" x14ac:dyDescent="0.25">
      <c r="A14" s="1" t="s">
        <v>15</v>
      </c>
    </row>
    <row r="15" spans="1:7" x14ac:dyDescent="0.25">
      <c r="A15" s="1" t="s">
        <v>16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3005-A8A1-4045-B27A-83E7BE45F140}">
  <dimension ref="A1:C8"/>
  <sheetViews>
    <sheetView zoomScale="115" zoomScaleNormal="115" workbookViewId="0">
      <selection activeCell="C2" sqref="C2:C8"/>
    </sheetView>
  </sheetViews>
  <sheetFormatPr defaultRowHeight="15" x14ac:dyDescent="0.25"/>
  <cols>
    <col min="1" max="1" width="8.796875" style="1"/>
    <col min="2" max="2" width="10.8984375" style="1" bestFit="1" customWidth="1"/>
    <col min="3" max="16384" width="8.796875" style="1"/>
  </cols>
  <sheetData>
    <row r="1" spans="1:3" x14ac:dyDescent="0.25">
      <c r="A1" s="1" t="s">
        <v>24</v>
      </c>
      <c r="B1" s="1" t="s">
        <v>25</v>
      </c>
      <c r="C1" s="1" t="s">
        <v>26</v>
      </c>
    </row>
    <row r="2" spans="1:3" x14ac:dyDescent="0.25">
      <c r="A2" s="1" t="s">
        <v>0</v>
      </c>
      <c r="B2" s="1">
        <v>20131220</v>
      </c>
    </row>
    <row r="3" spans="1:3" x14ac:dyDescent="0.25">
      <c r="A3" s="1" t="s">
        <v>1</v>
      </c>
      <c r="B3" s="1">
        <v>20140227</v>
      </c>
    </row>
    <row r="4" spans="1:3" x14ac:dyDescent="0.25">
      <c r="A4" s="1" t="s">
        <v>2</v>
      </c>
      <c r="B4" s="1">
        <v>20140615</v>
      </c>
    </row>
    <row r="5" spans="1:3" x14ac:dyDescent="0.25">
      <c r="A5" s="1" t="s">
        <v>3</v>
      </c>
      <c r="B5" s="1">
        <v>20140925</v>
      </c>
    </row>
    <row r="6" spans="1:3" x14ac:dyDescent="0.25">
      <c r="A6" s="1" t="s">
        <v>4</v>
      </c>
      <c r="B6" s="1">
        <v>20141208</v>
      </c>
    </row>
    <row r="7" spans="1:3" x14ac:dyDescent="0.25">
      <c r="A7" s="1" t="s">
        <v>5</v>
      </c>
      <c r="B7" s="1">
        <v>20150204</v>
      </c>
    </row>
    <row r="8" spans="1:3" x14ac:dyDescent="0.25">
      <c r="A8" s="1" t="s">
        <v>6</v>
      </c>
      <c r="B8" s="1">
        <v>20150417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370A-42CE-4D13-804A-FE1260AB6454}">
  <dimension ref="A1:D11"/>
  <sheetViews>
    <sheetView zoomScale="115" zoomScaleNormal="115" workbookViewId="0">
      <selection activeCell="D11" sqref="D11"/>
    </sheetView>
  </sheetViews>
  <sheetFormatPr defaultRowHeight="15" x14ac:dyDescent="0.25"/>
  <cols>
    <col min="1" max="1" width="8.796875" style="1"/>
    <col min="2" max="2" width="10.8984375" style="1" bestFit="1" customWidth="1"/>
    <col min="3" max="16384" width="8.796875" style="1"/>
  </cols>
  <sheetData>
    <row r="1" spans="1:4" x14ac:dyDescent="0.25">
      <c r="A1" s="1" t="s">
        <v>49</v>
      </c>
      <c r="B1" s="1" t="s">
        <v>50</v>
      </c>
      <c r="C1" s="1" t="s">
        <v>51</v>
      </c>
      <c r="D1" s="1" t="s">
        <v>52</v>
      </c>
    </row>
    <row r="2" spans="1:4" x14ac:dyDescent="0.25">
      <c r="A2" s="1" t="s">
        <v>53</v>
      </c>
      <c r="B2" s="1" t="s">
        <v>63</v>
      </c>
      <c r="C2" s="1" t="s">
        <v>64</v>
      </c>
    </row>
    <row r="3" spans="1:4" x14ac:dyDescent="0.25">
      <c r="A3" s="1" t="s">
        <v>54</v>
      </c>
      <c r="B3" s="1" t="s">
        <v>63</v>
      </c>
      <c r="C3" s="1" t="s">
        <v>63</v>
      </c>
    </row>
    <row r="4" spans="1:4" x14ac:dyDescent="0.25">
      <c r="A4" s="1" t="s">
        <v>55</v>
      </c>
      <c r="B4" s="1" t="s">
        <v>64</v>
      </c>
      <c r="C4" s="1" t="s">
        <v>64</v>
      </c>
    </row>
    <row r="5" spans="1:4" x14ac:dyDescent="0.25">
      <c r="A5" s="1" t="s">
        <v>56</v>
      </c>
    </row>
    <row r="6" spans="1:4" x14ac:dyDescent="0.25">
      <c r="A6" s="1" t="s">
        <v>57</v>
      </c>
    </row>
    <row r="7" spans="1:4" x14ac:dyDescent="0.25">
      <c r="A7" s="1" t="s">
        <v>58</v>
      </c>
    </row>
    <row r="8" spans="1:4" x14ac:dyDescent="0.25">
      <c r="A8" s="1" t="s">
        <v>59</v>
      </c>
    </row>
    <row r="9" spans="1:4" x14ac:dyDescent="0.25">
      <c r="A9" s="1" t="s">
        <v>60</v>
      </c>
    </row>
    <row r="10" spans="1:4" x14ac:dyDescent="0.25">
      <c r="A10" s="1" t="s">
        <v>61</v>
      </c>
    </row>
    <row r="11" spans="1:4" x14ac:dyDescent="0.25">
      <c r="A11" s="1" t="s">
        <v>62</v>
      </c>
      <c r="B11" s="1" t="s">
        <v>64</v>
      </c>
      <c r="C11" s="1" t="s">
        <v>63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EC67-23DD-4608-B752-451B6DD97465}">
  <dimension ref="A1:E11"/>
  <sheetViews>
    <sheetView zoomScale="115" zoomScaleNormal="115" workbookViewId="0">
      <selection activeCell="D2" sqref="D2:D11"/>
    </sheetView>
  </sheetViews>
  <sheetFormatPr defaultRowHeight="15" x14ac:dyDescent="0.25"/>
  <cols>
    <col min="1" max="1" width="16.8984375" style="1" bestFit="1" customWidth="1"/>
    <col min="2" max="3" width="10.3984375" style="1" bestFit="1" customWidth="1"/>
    <col min="4" max="4" width="8.796875" style="1"/>
    <col min="5" max="5" width="10.3984375" style="1" bestFit="1" customWidth="1"/>
    <col min="6" max="16384" width="8.796875" style="1"/>
  </cols>
  <sheetData>
    <row r="1" spans="1:5" x14ac:dyDescent="0.25">
      <c r="A1" s="2" t="s">
        <v>65</v>
      </c>
      <c r="B1" s="2" t="s">
        <v>66</v>
      </c>
      <c r="C1" s="2" t="s">
        <v>67</v>
      </c>
      <c r="D1" s="2"/>
      <c r="E1" s="2" t="s">
        <v>68</v>
      </c>
    </row>
    <row r="2" spans="1:5" x14ac:dyDescent="0.25">
      <c r="A2" s="2" t="s">
        <v>69</v>
      </c>
      <c r="B2" s="2">
        <v>20150315</v>
      </c>
      <c r="C2" s="2">
        <v>20150515</v>
      </c>
      <c r="D2" s="4"/>
      <c r="E2" s="2">
        <v>20150321</v>
      </c>
    </row>
    <row r="3" spans="1:5" x14ac:dyDescent="0.25">
      <c r="A3" s="2" t="s">
        <v>70</v>
      </c>
      <c r="B3" s="2">
        <v>20150412</v>
      </c>
      <c r="C3" s="2">
        <v>20150508</v>
      </c>
      <c r="D3" s="4"/>
      <c r="E3" s="2">
        <v>20160413</v>
      </c>
    </row>
    <row r="4" spans="1:5" x14ac:dyDescent="0.25">
      <c r="A4" s="2" t="s">
        <v>71</v>
      </c>
      <c r="B4" s="2">
        <v>20150308</v>
      </c>
      <c r="C4" s="2">
        <v>20150421</v>
      </c>
      <c r="D4" s="4"/>
      <c r="E4" s="2"/>
    </row>
    <row r="5" spans="1:5" x14ac:dyDescent="0.25">
      <c r="A5" s="2" t="s">
        <v>72</v>
      </c>
      <c r="B5" s="2">
        <v>20150509</v>
      </c>
      <c r="C5" s="2">
        <v>20150614</v>
      </c>
      <c r="D5" s="4"/>
      <c r="E5" s="2">
        <v>20150601</v>
      </c>
    </row>
    <row r="6" spans="1:5" x14ac:dyDescent="0.25">
      <c r="A6" s="2" t="s">
        <v>73</v>
      </c>
      <c r="B6" s="2">
        <v>20150429</v>
      </c>
      <c r="C6" s="2">
        <v>20150703</v>
      </c>
      <c r="D6" s="4"/>
      <c r="E6" s="2"/>
    </row>
    <row r="7" spans="1:5" x14ac:dyDescent="0.25">
      <c r="A7" s="2" t="s">
        <v>74</v>
      </c>
      <c r="B7" s="2">
        <v>20150228</v>
      </c>
      <c r="C7" s="2">
        <v>20150312</v>
      </c>
      <c r="D7" s="4"/>
      <c r="E7" s="2"/>
    </row>
    <row r="8" spans="1:5" x14ac:dyDescent="0.25">
      <c r="A8" s="2" t="s">
        <v>75</v>
      </c>
      <c r="B8" s="2">
        <v>20150315</v>
      </c>
      <c r="C8" s="2">
        <v>20150612</v>
      </c>
      <c r="D8" s="4"/>
      <c r="E8" s="2">
        <v>20150612</v>
      </c>
    </row>
    <row r="9" spans="1:5" x14ac:dyDescent="0.25">
      <c r="A9" s="2" t="s">
        <v>76</v>
      </c>
      <c r="B9" s="2">
        <v>20150221</v>
      </c>
      <c r="C9" s="2">
        <v>20150308</v>
      </c>
      <c r="D9" s="4"/>
      <c r="E9" s="2"/>
    </row>
    <row r="10" spans="1:5" x14ac:dyDescent="0.25">
      <c r="A10" s="2" t="s">
        <v>77</v>
      </c>
      <c r="B10" s="2">
        <v>20150322</v>
      </c>
      <c r="C10" s="2">
        <v>20150421</v>
      </c>
      <c r="D10" s="4"/>
      <c r="E10" s="2"/>
    </row>
    <row r="11" spans="1:5" x14ac:dyDescent="0.25">
      <c r="A11" s="2" t="s">
        <v>78</v>
      </c>
      <c r="B11" s="2">
        <v>20150614</v>
      </c>
      <c r="C11" s="2">
        <v>20150712</v>
      </c>
      <c r="D11" s="4"/>
      <c r="E11" s="2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7C518-ED05-4D39-B814-98E5C7FEA271}">
  <dimension ref="A1:G10"/>
  <sheetViews>
    <sheetView zoomScale="115" zoomScaleNormal="115" workbookViewId="0">
      <selection activeCell="D2" sqref="D2:D10"/>
    </sheetView>
  </sheetViews>
  <sheetFormatPr defaultRowHeight="15" x14ac:dyDescent="0.25"/>
  <cols>
    <col min="1" max="1" width="12.8984375" style="1" bestFit="1" customWidth="1"/>
    <col min="2" max="3" width="10.3984375" style="1" bestFit="1" customWidth="1"/>
    <col min="4" max="4" width="23.296875" style="1" customWidth="1"/>
    <col min="5" max="5" width="5.296875" style="1" customWidth="1"/>
    <col min="6" max="6" width="8.796875" style="1"/>
    <col min="7" max="7" width="18" style="1" bestFit="1" customWidth="1"/>
    <col min="8" max="16384" width="8.796875" style="1"/>
  </cols>
  <sheetData>
    <row r="1" spans="1:7" x14ac:dyDescent="0.25">
      <c r="A1" s="2" t="s">
        <v>79</v>
      </c>
      <c r="B1" s="2" t="s">
        <v>80</v>
      </c>
      <c r="C1" s="2" t="s">
        <v>81</v>
      </c>
      <c r="D1" s="2" t="s">
        <v>82</v>
      </c>
      <c r="F1" s="1" t="s">
        <v>91</v>
      </c>
    </row>
    <row r="2" spans="1:7" x14ac:dyDescent="0.25">
      <c r="A2" s="2" t="s">
        <v>83</v>
      </c>
      <c r="B2" s="2">
        <v>20</v>
      </c>
      <c r="C2" s="2">
        <v>40</v>
      </c>
      <c r="D2" s="2"/>
      <c r="F2" s="2" t="s">
        <v>92</v>
      </c>
      <c r="G2" s="2" t="s">
        <v>82</v>
      </c>
    </row>
    <row r="3" spans="1:7" x14ac:dyDescent="0.25">
      <c r="A3" s="2" t="s">
        <v>84</v>
      </c>
      <c r="B3" s="2">
        <v>13</v>
      </c>
      <c r="C3" s="2">
        <v>39</v>
      </c>
      <c r="D3" s="2"/>
      <c r="F3" s="2">
        <v>0</v>
      </c>
      <c r="G3" s="2" t="s">
        <v>93</v>
      </c>
    </row>
    <row r="4" spans="1:7" x14ac:dyDescent="0.25">
      <c r="A4" s="2" t="s">
        <v>85</v>
      </c>
      <c r="B4" s="2">
        <v>30</v>
      </c>
      <c r="C4" s="2">
        <v>40</v>
      </c>
      <c r="D4" s="2"/>
      <c r="F4" s="2">
        <v>30</v>
      </c>
      <c r="G4" s="2" t="s">
        <v>94</v>
      </c>
    </row>
    <row r="5" spans="1:7" x14ac:dyDescent="0.25">
      <c r="A5" s="2" t="s">
        <v>86</v>
      </c>
      <c r="B5" s="2">
        <v>49</v>
      </c>
      <c r="C5" s="2">
        <v>39</v>
      </c>
      <c r="D5" s="2"/>
      <c r="F5" s="2">
        <v>60</v>
      </c>
      <c r="G5" s="2" t="s">
        <v>95</v>
      </c>
    </row>
    <row r="6" spans="1:7" x14ac:dyDescent="0.25">
      <c r="A6" s="2" t="s">
        <v>87</v>
      </c>
      <c r="B6" s="2">
        <v>3</v>
      </c>
      <c r="C6" s="2">
        <v>19</v>
      </c>
      <c r="D6" s="2"/>
      <c r="F6" s="2">
        <v>70</v>
      </c>
      <c r="G6" s="2" t="s">
        <v>96</v>
      </c>
    </row>
    <row r="7" spans="1:7" x14ac:dyDescent="0.25">
      <c r="A7" s="2" t="s">
        <v>88</v>
      </c>
      <c r="B7" s="2">
        <v>29</v>
      </c>
      <c r="C7" s="2">
        <v>18</v>
      </c>
      <c r="D7" s="2"/>
      <c r="F7" s="2">
        <v>90</v>
      </c>
      <c r="G7" s="2" t="s">
        <v>97</v>
      </c>
    </row>
    <row r="8" spans="1:7" x14ac:dyDescent="0.25">
      <c r="A8" s="2"/>
      <c r="B8" s="2"/>
      <c r="C8" s="2"/>
      <c r="D8" s="2"/>
    </row>
    <row r="9" spans="1:7" x14ac:dyDescent="0.25">
      <c r="A9" s="2" t="s">
        <v>90</v>
      </c>
      <c r="B9" s="2">
        <v>50</v>
      </c>
      <c r="C9" s="2">
        <v>48</v>
      </c>
      <c r="D9" s="2"/>
    </row>
    <row r="10" spans="1:7" x14ac:dyDescent="0.25">
      <c r="A10" s="2" t="s">
        <v>89</v>
      </c>
      <c r="B10" s="2">
        <v>23</v>
      </c>
      <c r="C10" s="2">
        <v>33</v>
      </c>
      <c r="D10" s="2"/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5B6E-9298-4543-9538-4F1ACEF4141A}">
  <dimension ref="A1:B100"/>
  <sheetViews>
    <sheetView zoomScale="115" zoomScaleNormal="115" workbookViewId="0">
      <selection activeCell="B2" sqref="B2:B4"/>
    </sheetView>
  </sheetViews>
  <sheetFormatPr defaultRowHeight="15" x14ac:dyDescent="0.25"/>
  <cols>
    <col min="1" max="1" width="17.296875" style="1" bestFit="1" customWidth="1"/>
    <col min="2" max="16384" width="8.796875" style="1"/>
  </cols>
  <sheetData>
    <row r="1" spans="1:2" x14ac:dyDescent="0.25">
      <c r="A1" s="1" t="s">
        <v>98</v>
      </c>
      <c r="B1" s="1" t="s">
        <v>99</v>
      </c>
    </row>
    <row r="2" spans="1:2" x14ac:dyDescent="0.25">
      <c r="A2" s="1" t="s">
        <v>100</v>
      </c>
    </row>
    <row r="3" spans="1:2" x14ac:dyDescent="0.25">
      <c r="A3" s="1" t="s">
        <v>101</v>
      </c>
    </row>
    <row r="4" spans="1:2" x14ac:dyDescent="0.25">
      <c r="A4" s="1" t="s">
        <v>102</v>
      </c>
    </row>
    <row r="6" spans="1:2" x14ac:dyDescent="0.25">
      <c r="A6" s="1" t="s">
        <v>103</v>
      </c>
      <c r="B6" s="1" t="s">
        <v>104</v>
      </c>
    </row>
    <row r="7" spans="1:2" x14ac:dyDescent="0.25">
      <c r="A7" s="1" t="s">
        <v>105</v>
      </c>
      <c r="B7" s="1">
        <v>75</v>
      </c>
    </row>
    <row r="8" spans="1:2" x14ac:dyDescent="0.25">
      <c r="A8" s="1" t="s">
        <v>106</v>
      </c>
      <c r="B8" s="1">
        <v>59</v>
      </c>
    </row>
    <row r="9" spans="1:2" x14ac:dyDescent="0.25">
      <c r="A9" s="1" t="s">
        <v>107</v>
      </c>
      <c r="B9" s="1">
        <v>89</v>
      </c>
    </row>
    <row r="10" spans="1:2" x14ac:dyDescent="0.25">
      <c r="A10" s="1" t="s">
        <v>108</v>
      </c>
      <c r="B10" s="1">
        <v>66</v>
      </c>
    </row>
    <row r="11" spans="1:2" x14ac:dyDescent="0.25">
      <c r="A11" s="1" t="s">
        <v>109</v>
      </c>
      <c r="B11" s="1">
        <v>99</v>
      </c>
    </row>
    <row r="12" spans="1:2" x14ac:dyDescent="0.25">
      <c r="A12" s="1" t="s">
        <v>105</v>
      </c>
      <c r="B12" s="1">
        <v>75</v>
      </c>
    </row>
    <row r="13" spans="1:2" x14ac:dyDescent="0.25">
      <c r="A13" s="1" t="s">
        <v>106</v>
      </c>
      <c r="B13" s="1">
        <v>59</v>
      </c>
    </row>
    <row r="14" spans="1:2" x14ac:dyDescent="0.25">
      <c r="A14" s="1" t="s">
        <v>107</v>
      </c>
      <c r="B14" s="1">
        <v>10</v>
      </c>
    </row>
    <row r="15" spans="1:2" x14ac:dyDescent="0.25">
      <c r="A15" s="1" t="s">
        <v>108</v>
      </c>
      <c r="B15" s="1">
        <v>66</v>
      </c>
    </row>
    <row r="16" spans="1:2" x14ac:dyDescent="0.25">
      <c r="A16" s="1" t="s">
        <v>109</v>
      </c>
      <c r="B16" s="1">
        <v>99</v>
      </c>
    </row>
    <row r="17" spans="1:2" x14ac:dyDescent="0.25">
      <c r="A17" s="1" t="s">
        <v>105</v>
      </c>
      <c r="B17" s="1">
        <v>75</v>
      </c>
    </row>
    <row r="18" spans="1:2" x14ac:dyDescent="0.25">
      <c r="A18" s="1" t="s">
        <v>106</v>
      </c>
      <c r="B18" s="1">
        <v>59</v>
      </c>
    </row>
    <row r="19" spans="1:2" x14ac:dyDescent="0.25">
      <c r="A19" s="1" t="s">
        <v>107</v>
      </c>
      <c r="B19" s="1">
        <v>89</v>
      </c>
    </row>
    <row r="20" spans="1:2" x14ac:dyDescent="0.25">
      <c r="A20" s="1" t="s">
        <v>108</v>
      </c>
      <c r="B20" s="1">
        <v>66</v>
      </c>
    </row>
    <row r="21" spans="1:2" x14ac:dyDescent="0.25">
      <c r="A21" s="1" t="s">
        <v>109</v>
      </c>
      <c r="B21" s="1">
        <v>99</v>
      </c>
    </row>
    <row r="22" spans="1:2" x14ac:dyDescent="0.25">
      <c r="A22" s="1" t="s">
        <v>105</v>
      </c>
      <c r="B22" s="1">
        <v>75</v>
      </c>
    </row>
    <row r="23" spans="1:2" x14ac:dyDescent="0.25">
      <c r="A23" s="1" t="s">
        <v>106</v>
      </c>
      <c r="B23" s="1">
        <v>59</v>
      </c>
    </row>
    <row r="24" spans="1:2" x14ac:dyDescent="0.25">
      <c r="A24" s="1" t="s">
        <v>107</v>
      </c>
      <c r="B24" s="1">
        <v>89</v>
      </c>
    </row>
    <row r="25" spans="1:2" x14ac:dyDescent="0.25">
      <c r="A25" s="1" t="s">
        <v>108</v>
      </c>
      <c r="B25" s="1">
        <v>66</v>
      </c>
    </row>
    <row r="26" spans="1:2" x14ac:dyDescent="0.25">
      <c r="A26" s="1" t="s">
        <v>109</v>
      </c>
      <c r="B26" s="1">
        <v>99</v>
      </c>
    </row>
    <row r="27" spans="1:2" x14ac:dyDescent="0.25">
      <c r="A27" s="1" t="s">
        <v>105</v>
      </c>
      <c r="B27" s="1">
        <v>75</v>
      </c>
    </row>
    <row r="28" spans="1:2" x14ac:dyDescent="0.25">
      <c r="A28" s="1" t="s">
        <v>106</v>
      </c>
      <c r="B28" s="1">
        <v>59</v>
      </c>
    </row>
    <row r="29" spans="1:2" x14ac:dyDescent="0.25">
      <c r="A29" s="1" t="s">
        <v>107</v>
      </c>
      <c r="B29" s="1">
        <v>89</v>
      </c>
    </row>
    <row r="30" spans="1:2" x14ac:dyDescent="0.25">
      <c r="A30" s="1" t="s">
        <v>108</v>
      </c>
      <c r="B30" s="1">
        <v>66</v>
      </c>
    </row>
    <row r="31" spans="1:2" x14ac:dyDescent="0.25">
      <c r="A31" s="1" t="s">
        <v>109</v>
      </c>
      <c r="B31" s="1">
        <v>99</v>
      </c>
    </row>
    <row r="32" spans="1:2" x14ac:dyDescent="0.25">
      <c r="A32" s="1" t="s">
        <v>105</v>
      </c>
      <c r="B32" s="1">
        <v>75</v>
      </c>
    </row>
    <row r="33" spans="1:2" x14ac:dyDescent="0.25">
      <c r="A33" s="1" t="s">
        <v>106</v>
      </c>
      <c r="B33" s="1">
        <v>59</v>
      </c>
    </row>
    <row r="34" spans="1:2" x14ac:dyDescent="0.25">
      <c r="A34" s="1" t="s">
        <v>107</v>
      </c>
      <c r="B34" s="1">
        <v>89</v>
      </c>
    </row>
    <row r="35" spans="1:2" x14ac:dyDescent="0.25">
      <c r="A35" s="1" t="s">
        <v>108</v>
      </c>
      <c r="B35" s="1">
        <v>66</v>
      </c>
    </row>
    <row r="36" spans="1:2" x14ac:dyDescent="0.25">
      <c r="A36" s="1" t="s">
        <v>109</v>
      </c>
      <c r="B36" s="1">
        <v>99</v>
      </c>
    </row>
    <row r="37" spans="1:2" x14ac:dyDescent="0.25">
      <c r="A37" s="1" t="s">
        <v>105</v>
      </c>
      <c r="B37" s="1">
        <v>75</v>
      </c>
    </row>
    <row r="38" spans="1:2" x14ac:dyDescent="0.25">
      <c r="A38" s="1" t="s">
        <v>106</v>
      </c>
      <c r="B38" s="1">
        <v>59</v>
      </c>
    </row>
    <row r="39" spans="1:2" x14ac:dyDescent="0.25">
      <c r="A39" s="1" t="s">
        <v>107</v>
      </c>
      <c r="B39" s="1">
        <v>89</v>
      </c>
    </row>
    <row r="40" spans="1:2" x14ac:dyDescent="0.25">
      <c r="A40" s="1" t="s">
        <v>108</v>
      </c>
      <c r="B40" s="1">
        <v>66</v>
      </c>
    </row>
    <row r="41" spans="1:2" x14ac:dyDescent="0.25">
      <c r="A41" s="1" t="s">
        <v>109</v>
      </c>
      <c r="B41" s="1">
        <v>99</v>
      </c>
    </row>
    <row r="42" spans="1:2" x14ac:dyDescent="0.25">
      <c r="A42" s="1" t="s">
        <v>105</v>
      </c>
      <c r="B42" s="1">
        <v>75</v>
      </c>
    </row>
    <row r="43" spans="1:2" x14ac:dyDescent="0.25">
      <c r="A43" s="1" t="s">
        <v>106</v>
      </c>
      <c r="B43" s="1">
        <v>59</v>
      </c>
    </row>
    <row r="44" spans="1:2" x14ac:dyDescent="0.25">
      <c r="A44" s="1" t="s">
        <v>107</v>
      </c>
      <c r="B44" s="1">
        <v>89</v>
      </c>
    </row>
    <row r="45" spans="1:2" x14ac:dyDescent="0.25">
      <c r="A45" s="1" t="s">
        <v>108</v>
      </c>
      <c r="B45" s="1">
        <v>66</v>
      </c>
    </row>
    <row r="46" spans="1:2" x14ac:dyDescent="0.25">
      <c r="A46" s="1" t="s">
        <v>109</v>
      </c>
      <c r="B46" s="1">
        <v>99</v>
      </c>
    </row>
    <row r="47" spans="1:2" x14ac:dyDescent="0.25">
      <c r="A47" s="1" t="s">
        <v>105</v>
      </c>
      <c r="B47" s="1">
        <v>75</v>
      </c>
    </row>
    <row r="48" spans="1:2" x14ac:dyDescent="0.25">
      <c r="A48" s="1" t="s">
        <v>106</v>
      </c>
      <c r="B48" s="1">
        <v>59</v>
      </c>
    </row>
    <row r="49" spans="1:2" x14ac:dyDescent="0.25">
      <c r="A49" s="1" t="s">
        <v>107</v>
      </c>
      <c r="B49" s="1">
        <v>89</v>
      </c>
    </row>
    <row r="50" spans="1:2" x14ac:dyDescent="0.25">
      <c r="A50" s="1" t="s">
        <v>108</v>
      </c>
      <c r="B50" s="1">
        <v>66</v>
      </c>
    </row>
    <row r="51" spans="1:2" x14ac:dyDescent="0.25">
      <c r="A51" s="1" t="s">
        <v>109</v>
      </c>
      <c r="B51" s="1">
        <v>99</v>
      </c>
    </row>
    <row r="52" spans="1:2" x14ac:dyDescent="0.25">
      <c r="A52" s="1" t="s">
        <v>105</v>
      </c>
      <c r="B52" s="1">
        <v>75</v>
      </c>
    </row>
    <row r="53" spans="1:2" x14ac:dyDescent="0.25">
      <c r="A53" s="1" t="s">
        <v>106</v>
      </c>
      <c r="B53" s="1">
        <v>59</v>
      </c>
    </row>
    <row r="54" spans="1:2" x14ac:dyDescent="0.25">
      <c r="A54" s="1" t="s">
        <v>107</v>
      </c>
      <c r="B54" s="1">
        <v>89</v>
      </c>
    </row>
    <row r="55" spans="1:2" x14ac:dyDescent="0.25">
      <c r="A55" s="1" t="s">
        <v>108</v>
      </c>
      <c r="B55" s="1">
        <v>66</v>
      </c>
    </row>
    <row r="56" spans="1:2" x14ac:dyDescent="0.25">
      <c r="A56" s="1" t="s">
        <v>109</v>
      </c>
      <c r="B56" s="1">
        <v>99</v>
      </c>
    </row>
    <row r="57" spans="1:2" x14ac:dyDescent="0.25">
      <c r="A57" s="1" t="s">
        <v>105</v>
      </c>
      <c r="B57" s="1">
        <v>75</v>
      </c>
    </row>
    <row r="58" spans="1:2" x14ac:dyDescent="0.25">
      <c r="A58" s="1" t="s">
        <v>106</v>
      </c>
      <c r="B58" s="1">
        <v>59</v>
      </c>
    </row>
    <row r="59" spans="1:2" x14ac:dyDescent="0.25">
      <c r="A59" s="1" t="s">
        <v>107</v>
      </c>
      <c r="B59" s="1">
        <v>89</v>
      </c>
    </row>
    <row r="60" spans="1:2" x14ac:dyDescent="0.25">
      <c r="A60" s="1" t="s">
        <v>108</v>
      </c>
      <c r="B60" s="1">
        <v>66</v>
      </c>
    </row>
    <row r="61" spans="1:2" x14ac:dyDescent="0.25">
      <c r="A61" s="1" t="s">
        <v>109</v>
      </c>
      <c r="B61" s="1">
        <v>99</v>
      </c>
    </row>
    <row r="62" spans="1:2" x14ac:dyDescent="0.25">
      <c r="A62" s="1" t="s">
        <v>105</v>
      </c>
      <c r="B62" s="1">
        <v>75</v>
      </c>
    </row>
    <row r="63" spans="1:2" x14ac:dyDescent="0.25">
      <c r="A63" s="1" t="s">
        <v>106</v>
      </c>
      <c r="B63" s="1">
        <v>59</v>
      </c>
    </row>
    <row r="64" spans="1:2" x14ac:dyDescent="0.25">
      <c r="A64" s="1" t="s">
        <v>107</v>
      </c>
      <c r="B64" s="1">
        <v>89</v>
      </c>
    </row>
    <row r="65" spans="1:2" x14ac:dyDescent="0.25">
      <c r="A65" s="1" t="s">
        <v>108</v>
      </c>
      <c r="B65" s="1">
        <v>66</v>
      </c>
    </row>
    <row r="66" spans="1:2" x14ac:dyDescent="0.25">
      <c r="A66" s="1" t="s">
        <v>109</v>
      </c>
      <c r="B66" s="1">
        <v>99</v>
      </c>
    </row>
    <row r="67" spans="1:2" x14ac:dyDescent="0.25">
      <c r="A67" s="1" t="s">
        <v>105</v>
      </c>
      <c r="B67" s="1">
        <v>75</v>
      </c>
    </row>
    <row r="68" spans="1:2" x14ac:dyDescent="0.25">
      <c r="A68" s="1" t="s">
        <v>106</v>
      </c>
      <c r="B68" s="1">
        <v>59</v>
      </c>
    </row>
    <row r="69" spans="1:2" x14ac:dyDescent="0.25">
      <c r="A69" s="1" t="s">
        <v>107</v>
      </c>
      <c r="B69" s="1">
        <v>89</v>
      </c>
    </row>
    <row r="70" spans="1:2" x14ac:dyDescent="0.25">
      <c r="A70" s="1" t="s">
        <v>108</v>
      </c>
      <c r="B70" s="1">
        <v>66</v>
      </c>
    </row>
    <row r="71" spans="1:2" x14ac:dyDescent="0.25">
      <c r="A71" s="1" t="s">
        <v>109</v>
      </c>
      <c r="B71" s="1">
        <v>99</v>
      </c>
    </row>
    <row r="72" spans="1:2" x14ac:dyDescent="0.25">
      <c r="A72" s="1" t="s">
        <v>105</v>
      </c>
      <c r="B72" s="1">
        <v>75</v>
      </c>
    </row>
    <row r="73" spans="1:2" x14ac:dyDescent="0.25">
      <c r="A73" s="1" t="s">
        <v>106</v>
      </c>
      <c r="B73" s="1">
        <v>59</v>
      </c>
    </row>
    <row r="74" spans="1:2" x14ac:dyDescent="0.25">
      <c r="A74" s="1" t="s">
        <v>107</v>
      </c>
      <c r="B74" s="1">
        <v>89</v>
      </c>
    </row>
    <row r="75" spans="1:2" x14ac:dyDescent="0.25">
      <c r="A75" s="1" t="s">
        <v>108</v>
      </c>
      <c r="B75" s="1">
        <v>66</v>
      </c>
    </row>
    <row r="76" spans="1:2" x14ac:dyDescent="0.25">
      <c r="A76" s="1" t="s">
        <v>109</v>
      </c>
      <c r="B76" s="1">
        <v>99</v>
      </c>
    </row>
    <row r="77" spans="1:2" x14ac:dyDescent="0.25">
      <c r="A77" s="1" t="s">
        <v>105</v>
      </c>
      <c r="B77" s="1">
        <v>75</v>
      </c>
    </row>
    <row r="78" spans="1:2" x14ac:dyDescent="0.25">
      <c r="A78" s="1" t="s">
        <v>106</v>
      </c>
      <c r="B78" s="1">
        <v>59</v>
      </c>
    </row>
    <row r="79" spans="1:2" x14ac:dyDescent="0.25">
      <c r="A79" s="1" t="s">
        <v>107</v>
      </c>
      <c r="B79" s="1">
        <v>89</v>
      </c>
    </row>
    <row r="80" spans="1:2" x14ac:dyDescent="0.25">
      <c r="A80" s="1" t="s">
        <v>108</v>
      </c>
      <c r="B80" s="1">
        <v>66</v>
      </c>
    </row>
    <row r="81" spans="1:2" x14ac:dyDescent="0.25">
      <c r="A81" s="1" t="s">
        <v>109</v>
      </c>
      <c r="B81" s="1">
        <v>99</v>
      </c>
    </row>
    <row r="82" spans="1:2" x14ac:dyDescent="0.25">
      <c r="A82" s="1" t="s">
        <v>105</v>
      </c>
      <c r="B82" s="1">
        <v>75</v>
      </c>
    </row>
    <row r="83" spans="1:2" x14ac:dyDescent="0.25">
      <c r="A83" s="1" t="s">
        <v>106</v>
      </c>
      <c r="B83" s="1">
        <v>59</v>
      </c>
    </row>
    <row r="84" spans="1:2" x14ac:dyDescent="0.25">
      <c r="A84" s="1" t="s">
        <v>107</v>
      </c>
      <c r="B84" s="1">
        <v>89</v>
      </c>
    </row>
    <row r="85" spans="1:2" x14ac:dyDescent="0.25">
      <c r="A85" s="1" t="s">
        <v>108</v>
      </c>
      <c r="B85" s="1">
        <v>66</v>
      </c>
    </row>
    <row r="86" spans="1:2" x14ac:dyDescent="0.25">
      <c r="A86" s="1" t="s">
        <v>109</v>
      </c>
      <c r="B86" s="1">
        <v>99</v>
      </c>
    </row>
    <row r="87" spans="1:2" x14ac:dyDescent="0.25">
      <c r="A87" s="1" t="s">
        <v>105</v>
      </c>
      <c r="B87" s="1">
        <v>75</v>
      </c>
    </row>
    <row r="88" spans="1:2" x14ac:dyDescent="0.25">
      <c r="A88" s="1" t="s">
        <v>106</v>
      </c>
      <c r="B88" s="1">
        <v>59</v>
      </c>
    </row>
    <row r="89" spans="1:2" x14ac:dyDescent="0.25">
      <c r="A89" s="1" t="s">
        <v>107</v>
      </c>
      <c r="B89" s="1">
        <v>89</v>
      </c>
    </row>
    <row r="90" spans="1:2" x14ac:dyDescent="0.25">
      <c r="A90" s="1" t="s">
        <v>108</v>
      </c>
      <c r="B90" s="1">
        <v>66</v>
      </c>
    </row>
    <row r="91" spans="1:2" x14ac:dyDescent="0.25">
      <c r="A91" s="1" t="s">
        <v>109</v>
      </c>
      <c r="B91" s="1">
        <v>99</v>
      </c>
    </row>
    <row r="92" spans="1:2" x14ac:dyDescent="0.25">
      <c r="A92" s="1" t="s">
        <v>105</v>
      </c>
      <c r="B92" s="1">
        <v>75</v>
      </c>
    </row>
    <row r="93" spans="1:2" x14ac:dyDescent="0.25">
      <c r="A93" s="1" t="s">
        <v>106</v>
      </c>
      <c r="B93" s="1">
        <v>59</v>
      </c>
    </row>
    <row r="94" spans="1:2" x14ac:dyDescent="0.25">
      <c r="A94" s="1" t="s">
        <v>107</v>
      </c>
      <c r="B94" s="1">
        <v>89</v>
      </c>
    </row>
    <row r="95" spans="1:2" x14ac:dyDescent="0.25">
      <c r="A95" s="1" t="s">
        <v>108</v>
      </c>
      <c r="B95" s="1">
        <v>66</v>
      </c>
    </row>
    <row r="96" spans="1:2" x14ac:dyDescent="0.25">
      <c r="A96" s="1" t="s">
        <v>109</v>
      </c>
      <c r="B96" s="1">
        <v>99</v>
      </c>
    </row>
    <row r="97" spans="1:2" x14ac:dyDescent="0.25">
      <c r="A97" s="1" t="s">
        <v>106</v>
      </c>
      <c r="B97" s="1">
        <v>59</v>
      </c>
    </row>
    <row r="98" spans="1:2" x14ac:dyDescent="0.25">
      <c r="A98" s="1" t="s">
        <v>107</v>
      </c>
      <c r="B98" s="1">
        <v>89</v>
      </c>
    </row>
    <row r="99" spans="1:2" x14ac:dyDescent="0.25">
      <c r="A99" s="1" t="s">
        <v>108</v>
      </c>
      <c r="B99" s="1">
        <v>66</v>
      </c>
    </row>
    <row r="100" spans="1:2" x14ac:dyDescent="0.25">
      <c r="A100" s="1" t="s">
        <v>109</v>
      </c>
      <c r="B100" s="1">
        <v>99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基本情報の表計算仕様</vt:lpstr>
      <vt:lpstr>チャレンジテスト１回目　問10a</vt:lpstr>
      <vt:lpstr>チャレンジテスト１回目　問10b</vt:lpstr>
      <vt:lpstr>チャレンジテスト１回目　問10c</vt:lpstr>
      <vt:lpstr>チャレンジテスト１回目　問10d</vt:lpstr>
      <vt:lpstr>チャレンジテスト１回目　問10e</vt:lpstr>
      <vt:lpstr>チャレンジテスト１回目　問10f</vt:lpstr>
      <vt:lpstr>チャレンジテスト１回目　問10g</vt:lpstr>
      <vt:lpstr>チャレンジテスト１回目　問10h</vt:lpstr>
      <vt:lpstr>チャレンジテスト１回目　問10i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170503YUU-PC</dc:creator>
  <cp:lastModifiedBy>170503YUU-PC</cp:lastModifiedBy>
  <cp:lastPrinted>2018-06-27T01:41:03Z</cp:lastPrinted>
  <dcterms:created xsi:type="dcterms:W3CDTF">2018-06-08T04:58:29Z</dcterms:created>
  <dcterms:modified xsi:type="dcterms:W3CDTF">2018-06-27T01:42:44Z</dcterms:modified>
</cp:coreProperties>
</file>